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7935" tabRatio="774" activeTab="0"/>
  </bookViews>
  <sheets>
    <sheet name="総括表A（基礎情報）" sheetId="1" r:id="rId1"/>
    <sheet name="総括表B（執行実績等）" sheetId="2" r:id="rId2"/>
  </sheets>
  <definedNames>
    <definedName name="_1">#REF!</definedName>
    <definedName name="aaa">#REF!</definedName>
    <definedName name="_xlnm.Print_Area" localSheetId="0">'総括表A（基礎情報）'!$A$1:$S$27</definedName>
    <definedName name="_xlnm.Print_Area" localSheetId="1">'総括表B（執行実績等）'!$A$1:$Y$64</definedName>
    <definedName name="_xlnm.Print_Titles" localSheetId="0">'総括表A（基礎情報）'!$1:$4</definedName>
    <definedName name="_xlnm.Print_Titles" localSheetId="1">'総括表B（執行実績等）'!$1:$7</definedName>
    <definedName name="お">#REF!</definedName>
  </definedNames>
  <calcPr fullCalcOnLoad="1"/>
</workbook>
</file>

<file path=xl/sharedStrings.xml><?xml version="1.0" encoding="utf-8"?>
<sst xmlns="http://schemas.openxmlformats.org/spreadsheetml/2006/main" count="526" uniqueCount="306">
  <si>
    <t>事業終了予定時期</t>
  </si>
  <si>
    <t>事業形態</t>
  </si>
  <si>
    <t>債務保証</t>
  </si>
  <si>
    <t>出資</t>
  </si>
  <si>
    <t>番
号</t>
  </si>
  <si>
    <t>うち
国費相当額</t>
  </si>
  <si>
    <t>収　入（ｂ）</t>
  </si>
  <si>
    <t>支　出（ｃ）</t>
  </si>
  <si>
    <t>金額</t>
  </si>
  <si>
    <t>貸付</t>
  </si>
  <si>
    <t>補助等</t>
  </si>
  <si>
    <t>（件数）</t>
  </si>
  <si>
    <t>調査等、
その他</t>
  </si>
  <si>
    <t>取崩し型</t>
  </si>
  <si>
    <t>補助</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</si>
  <si>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</si>
  <si>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</si>
  <si>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</si>
  <si>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</si>
  <si>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</si>
  <si>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</si>
  <si>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</si>
  <si>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</si>
  <si>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</si>
  <si>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</si>
  <si>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</si>
  <si>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</si>
  <si>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</si>
  <si>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</si>
  <si>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</si>
  <si>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有</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</si>
  <si>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</si>
  <si>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</si>
  <si>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</si>
  <si>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</si>
  <si>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</si>
  <si>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</si>
  <si>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</si>
  <si>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</si>
  <si>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</si>
  <si>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</si>
  <si>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</si>
  <si>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</si>
  <si>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</si>
  <si>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</si>
  <si>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</si>
  <si>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</si>
  <si>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</si>
  <si>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</si>
  <si>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</si>
  <si>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</si>
  <si>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</si>
  <si>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</si>
  <si>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</si>
  <si>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</si>
  <si>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目標値</t>
  </si>
  <si>
    <t>東日本大震災復興交付金基金
（東日本大震災復興交付金）</t>
  </si>
  <si>
    <t>Ｈ32年度末</t>
  </si>
  <si>
    <t>未定</t>
  </si>
  <si>
    <t>-</t>
  </si>
  <si>
    <t>地方消費者行政活性化基金
（地方消費者行政活性化交付金）</t>
  </si>
  <si>
    <t>有</t>
  </si>
  <si>
    <t>Ｈ24</t>
  </si>
  <si>
    <t>Ｈ29年度末</t>
  </si>
  <si>
    <t>H29年度末</t>
  </si>
  <si>
    <t>取崩し型</t>
  </si>
  <si>
    <t>補助</t>
  </si>
  <si>
    <t xml:space="preserve">被災４県における食の安全性等に関する消費生活相談対応及び放射性物質測定に必要な体制整備等を行うため、４県からの申請に基づき、各県に造成されている「地方消費者行政活性化基金」を増額するための資金を交付
</t>
  </si>
  <si>
    <t>消費者が食品を購入する際、購入をためらう産地として、「被災地を中心とした東北」を選んだ人の割合を過去の実績で一番低かった10.1％より低下させる。
（「風評被害に関する消費者意識の実態調査（第7回）」より）</t>
  </si>
  <si>
    <t>①放射性物質検査機器の運用台数(台）
②消費者理解増進のためのイベント開催数（回）</t>
  </si>
  <si>
    <t>地方消費者行政活性化基金
（地方消費者行政活性化交付金）</t>
  </si>
  <si>
    <t>-</t>
  </si>
  <si>
    <t>帰還環境整備交付金基金
（福島再生加速化交付金（帰還環境整備））</t>
  </si>
  <si>
    <t>原子力災害避難避難者の帰還加速のため、生活環境向上や生活拠点整備について支援を行い、福島被災地の復興・再生を加速する。
（福島県及び避難指示を避難指示を受けた１２市町村等に対して国が支援した経費）</t>
  </si>
  <si>
    <t>配分事業数（事業）</t>
  </si>
  <si>
    <t>④事業の進捗が他の事業の進捗に依存するもの
帰還環境整備交付金事業は、福島県及び避難指示を受けた12市町村等が策定する複数年にわたる「帰還環境整備事業計画」に基づく整備を実施しており、各事業毎（住宅整備、復興拠点、産業団地等）に他事業との工程調整、住民との合意や用地確保に係る調整が必要となり、複数年度に渡る事業であること及びあらかじめ各年度の所要額を見込むことが困難であるため、基金制度により弾力的な執行が必要である。</t>
  </si>
  <si>
    <t>Ｈ26</t>
  </si>
  <si>
    <t>Ｈ56年度末</t>
  </si>
  <si>
    <t>④事業の進捗が他の事業の進捗に依存するもの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</si>
  <si>
    <t>Ｈ25</t>
  </si>
  <si>
    <t>基金の造成原資となる交付金は、事業実施自治体のニーズ、事業の進捗状況等を勘案し、単年度執行の他、基金造成を可能としている。このため、目標値及び達成度については、単年度事業との切り分けができないため、基金事業のみでの算定は困難である。</t>
  </si>
  <si>
    <t>地域医療再生基金
（医療の復興）</t>
  </si>
  <si>
    <t>Ｈ30年度末</t>
  </si>
  <si>
    <t>H27年度末</t>
  </si>
  <si>
    <t>東日本大震災により被害を受けた地域の医療提供体制を再構築するため、各県が策定した「医療の復興計画」等に基づく事業を実施</t>
  </si>
  <si>
    <t>Ｈ27年度末</t>
  </si>
  <si>
    <t>地域医療再生基金（医療の復興）</t>
  </si>
  <si>
    <t>Ｈ31年6月末</t>
  </si>
  <si>
    <t>Ｈ31年3月末</t>
  </si>
  <si>
    <t>特定鉱害復旧事業等基金（旧鉱物採掘区域災害復旧費補助金）</t>
  </si>
  <si>
    <t>　浅所陥没が継続的に発生していることから、終了予定時期を平成28年3月から平成33年3月に延長。</t>
  </si>
  <si>
    <t>　浅所陥没が継続的に発生していることから、新規申請受付終了時期を平成28年3月から平成33年3月に延長。</t>
  </si>
  <si>
    <t>取り崩し型</t>
  </si>
  <si>
    <t>震災に起因する旧鉱物採掘地域の地盤沈下等の被害について、応急措置すべき事業として災害復旧工事を行う。</t>
  </si>
  <si>
    <t xml:space="preserve">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
</t>
  </si>
  <si>
    <t>事業期間中</t>
  </si>
  <si>
    <t>－</t>
  </si>
  <si>
    <t xml:space="preserve">　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
</t>
  </si>
  <si>
    <t>福島県原子力災害等復興基金（がんばろうふくしま産業復興企業立地支援事業）（地域経済産業復興立地推進事業費補助金）</t>
  </si>
  <si>
    <t>H30.3末</t>
  </si>
  <si>
    <t>取崩し型</t>
  </si>
  <si>
    <t>広域的な被害を受けた福島県の復興再生を促進するため、下記の事業を行う。
①企業立地奨励を実施する同県への支援
②喪失した工業団地の早急な再生等を促進するための利子補給による支援</t>
  </si>
  <si>
    <t xml:space="preserve">①工場立地を行う企業に対する補助事業による立地件数
②地方自治体等が行う工業団地造成に伴う借入金等の利子を補給する事業による工業団地造成面積
</t>
  </si>
  <si>
    <t>H24</t>
  </si>
  <si>
    <t>H31</t>
  </si>
  <si>
    <t>有</t>
  </si>
  <si>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</si>
  <si>
    <t>②
理由：本事業は、旧鉱物採掘地域の地盤沈下等の発生に応じて災害復旧工事を行うものであり、今後も引き続き、災害の発生に応じて資金を手当する必要があることから基金方式としているもの。</t>
  </si>
  <si>
    <t>震災がれき処理促進地方公共団体緊急支援基金
（災害等廃棄物処理促進費補助金）</t>
  </si>
  <si>
    <t>Ｈ23</t>
  </si>
  <si>
    <t>Ｈ29年度末</t>
  </si>
  <si>
    <t>Ｈ26年3月末</t>
  </si>
  <si>
    <t>「東日本大震災に係る災害廃棄物の処理指針（マスタープラン）」（平成23年5月環境省公表）に基づき、平成26年3月末までに中間処理・最終処分を完了させる。
（成果指標：中間処理・最終処分を完了させた市町村数）</t>
  </si>
  <si>
    <t>事業実施主体数
（単位：都道府県数）</t>
  </si>
  <si>
    <t>福島県民健康管理基金
（原子力災害健康管理施設整備交付金）</t>
  </si>
  <si>
    <t>Ｈ28年3月</t>
  </si>
  <si>
    <t>放射線による健康影響に対して中長期の健康調査等を実施するものであり、定量的な指標は困難であるが、福島県立医科大学に放射線医学県民健康管理センターを整備する。</t>
  </si>
  <si>
    <t>福島県立医科大学に放射線医学県民健康管理センターを整備する。
28年度</t>
  </si>
  <si>
    <t>福島県立医科大学への交付決定
（単位：件）</t>
  </si>
  <si>
    <t>Ｈ34年度末</t>
  </si>
  <si>
    <t>6施設</t>
  </si>
  <si>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</si>
  <si>
    <t>基金を活用して地域の実態に応じたモニタリング調査を実施することにより、住民の安心に資することを目的としている。住民の安心感の醸成などを定量的な数値に表すことは困難。</t>
  </si>
  <si>
    <t>基金を活用して地域の実態に応じたモニタリング調査を実施することにより、住民の安心に資した。</t>
  </si>
  <si>
    <t>基金を活用して地域の実態に応じたモニタリング調査を実施することにより、住民の安心に資する。</t>
  </si>
  <si>
    <t>基金を活用して地域の実態に応じたモニタリング調査を実施することにより、住民の安心に資する。(最終年度は未定)</t>
  </si>
  <si>
    <t>放射線モニタリングが実施された地点数</t>
  </si>
  <si>
    <t>①法律の根拠のあるもの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</si>
  <si>
    <t>②不確実な事故等の発生に応じて資金を交付する事業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</si>
  <si>
    <t>⑤その他
各年度の所要額が見込み難く、弾力的な支出が必要であるといった事情があり、長期にわたる財源を十分に確保しておく必要がある。</t>
  </si>
  <si>
    <t>④事業の進捗が他の事業の進捗に依存するもの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</si>
  <si>
    <t>福島県民健康管理基金
（原子力災害健康管理施設整備交付金）</t>
  </si>
  <si>
    <t>福島県民健康管理基金
（原子力被災者環境放射線モニタリング対策関連交付金）</t>
  </si>
  <si>
    <t>平成27年度末で終了</t>
  </si>
  <si>
    <t>平成28年度末基金造成団体数</t>
  </si>
  <si>
    <t>28年度</t>
  </si>
  <si>
    <t>目標最終年度
　32年度</t>
  </si>
  <si>
    <t>Ｈ23</t>
  </si>
  <si>
    <t>原則Ｈ29年10月中旬</t>
  </si>
  <si>
    <t>平成32年度に特定被災地方公共団体（102自治体、うち基金型92自治体）において復興交付金事業を完了させる。
（成果指標：復興交付金事業を完了した自治体数）</t>
  </si>
  <si>
    <t>-</t>
  </si>
  <si>
    <t>交付金事業の計画数
（単位：計画数）</t>
  </si>
  <si>
    <t>東日本大震災により著しい被害を受けた地域において、公共施設等の災害復旧だけでは対応が困難な失われた市街地の再生等を支援し、被災地域の復興を加速させることを目的とする。</t>
  </si>
  <si>
    <t>生活拠点形成交付金基金
（福島再生加速化交付金（長期避難者生活拠点形成））</t>
  </si>
  <si>
    <t>⑮</t>
  </si>
  <si>
    <t xml:space="preserve">生活拠点形成交付金基金
（福島再生加速化交付金（長期避難者生活拠点形成））
</t>
  </si>
  <si>
    <t xml:space="preserve">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t>
  </si>
  <si>
    <t xml:space="preserve">原子力災害避難者向け災害公営住宅の整備を中心に、避難者を受入れら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
</t>
  </si>
  <si>
    <t>配分事業数
（事業）</t>
  </si>
  <si>
    <t xml:space="preserve">基金の造成原資となる交付金は、事業実施自治体のニーズ、事業の進捗状況等を勘案し、単年度による執行の他、基金造成を可能としている。
このため、目標値及び達成度については、単年度事業との切り分けができないため、基金事業のみでの算定は困難である。
</t>
  </si>
  <si>
    <t>－</t>
  </si>
  <si>
    <t>⑮</t>
  </si>
  <si>
    <t>27年度末基金残高
（ａ）</t>
  </si>
  <si>
    <t>28　年　度　収　入　支　出</t>
  </si>
  <si>
    <t>28年度
国庫返納額
（ｄ）</t>
  </si>
  <si>
    <t>28年度末基金残高
(ｅ=ａ+ｂ-ｃ-ｄ)</t>
  </si>
  <si>
    <t>28年度　事業実施決定等</t>
  </si>
  <si>
    <t>28年度末　貸付残高等</t>
  </si>
  <si>
    <t>(補助・補てん、利子助成・補給)</t>
  </si>
  <si>
    <t>うち</t>
  </si>
  <si>
    <t>国費相当額</t>
  </si>
  <si>
    <t>【総括表】平成29年度地方公共団体等保有基金執行状況表（復興庁・消費者庁・厚生労働省・農林水産省・経済産業省・環境省）-----Ｂ表（執行実績等）</t>
  </si>
  <si>
    <t>【総括表】平成29年度地方公共団体等保有基金執行状況表（復興庁・消費者庁・厚生労働省・農林水産省・経済産業省・環境省）-----Ａ表（基礎情報）</t>
  </si>
  <si>
    <t>⑪国有林野事業債務管理特別会計</t>
  </si>
  <si>
    <t>⑫貿易再保険特別会計</t>
  </si>
  <si>
    <t>⑬特許特別会計</t>
  </si>
  <si>
    <t>⑭自動車安全特別会計</t>
  </si>
  <si>
    <t>⑮東日本大震災復興特別会計</t>
  </si>
  <si>
    <t>④事業の進捗が他の事業の進捗に依存するもの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</si>
  <si>
    <t xml:space="preserve">福島原子力災害復興交付金基金
（福島原子力災害復興交付金）
</t>
  </si>
  <si>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</si>
  <si>
    <t xml:space="preserve">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
</t>
  </si>
  <si>
    <t>事業計画数
（計画）</t>
  </si>
  <si>
    <t>福島原子力災害復興交付金基金
（福島原子力災害復興交付金）</t>
  </si>
  <si>
    <t>④事業の進捗が他の事業の進捗に依存するもの
中間貯蔵の整備等による影響も含め原発事故による影響を強く受けた被災地域の復興や風評被害対策をはじめとした福島全域の復興並びに自立を効率的に進めるため、県が地元のニーズに応じて自主的・主体的に行う事業であることから、各年度の所要額をあらかじめ見込み難く、弾力的な支出が必要であるため。</t>
  </si>
  <si>
    <t>Ｈ27</t>
  </si>
  <si>
    <t>東京電力福島第一原子力発電所の事故に伴う避難指示等に伴い住民が避難したこと等により復興・再生に遅れが生じている地域に対して、それぞれの地域の復興・再生のための事業をそれぞれの地域が自主的・主体的に実施することを支援することにより、避難住民の早期帰還を促進し、地域の再生を加速化させることを目的とする。</t>
  </si>
  <si>
    <t>38,229（百万円）</t>
  </si>
  <si>
    <t>54399（百万円）</t>
  </si>
  <si>
    <t>帰還環境整備交付金基金
（福島再生加速化交付金（帰還環境整備））</t>
  </si>
  <si>
    <t>20件</t>
  </si>
  <si>
    <t>49件</t>
  </si>
  <si>
    <t>緊急雇用創出基金
（緊急雇用創出事業臨時特例交付金）（震災等対応雇用支援事業、事業復興型雇用創出事業、生涯現役・全員参加・世代継承型雇用創出事業、原子力災害対応雇用支援事業　　分）</t>
  </si>
  <si>
    <t>Ｈ29年度末</t>
  </si>
  <si>
    <t>各地方自治体において、以下の事業を実施する。
ただし、生涯現役・全員参加・世代継承型雇用創出事業については、平成27年度末までに終了
【震災等対応雇用支援事業】
　東日本大震災等の影響による失業者に対する短期の雇用・就業機会を創出・提供し、又は短期の雇用機会を提供した上で地域のニーズに応じた人材育成を行う真に必要な事業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次の雇用までの一時的な雇用の場を求める福島県被災求職者に対し、企業、ＮＰＯ等への委託により、雇用・就業機会を創出し、生活の安定を図る事業。</t>
  </si>
  <si>
    <t>【震災等対応雇用支援事業】
平成23年度から平成28年度末までに、約18万人の雇用を創出する。
【雇用復興推進事業】
平成23年度から平成32年度までで延べ約24万人の雇用創出
【原子力災害対応雇用支援事業】
平成28年度から平成30年度末までに約1,689人の雇用を創出する。</t>
  </si>
  <si>
    <t>震災等対応雇用支援事業：2,017人
雇用復興推進事業：
46,167人
原子力災害対応雇用支援事業：
757人</t>
  </si>
  <si>
    <t>震災等対応雇用支援事業：1.1％（23～28年度までの累計で見た場合132.3％）
雇用復興推進事業：19.1％（23～28年度までの累計で見た場合97.2％）
原子力災害対応雇用支援事業：
44.8％</t>
  </si>
  <si>
    <t>震災等対応雇用支援事業：平成28年度末までに約18万人の雇用創出
雇用復興推進事業：平成32年度までに延べ約24万人の雇用創出
原子力災害対応雇用支援事業：平成30年度末までに約1,689人の雇用創出</t>
  </si>
  <si>
    <t>震災等対応雇用支援事業：事業数
事業復興型雇用創出事業：支給額
原子力災害対応雇用支援事業：事業数</t>
  </si>
  <si>
    <t>震災等対応雇用支援事業：408事業
事業復興型雇用創出事業：14,686,957,000円
原子力災害対応雇用支援事業：80事業</t>
  </si>
  <si>
    <t>震災等対応雇用支援事業：430事業
事業復興型雇用創出事業：19,041,009,000円
原子力災害対応雇用支援事業：84事業</t>
  </si>
  <si>
    <t>地域医療再生基金を活用した施設設備整備等により、受入可能となる病床数（累積）</t>
  </si>
  <si>
    <t>H32年度
精査中</t>
  </si>
  <si>
    <t>基金を活用し、地域の医療課題の解決に資する事業を実施した都道府県数</t>
  </si>
  <si>
    <t>医学生修学資金貸付基金
【地域医療復興計画】
【第二期地域医療復興計画】
（地域医療再生臨時特例交付金）</t>
  </si>
  <si>
    <t>Ｈ36年度末</t>
  </si>
  <si>
    <t>Ｈ34年3月末</t>
  </si>
  <si>
    <t>貸付</t>
  </si>
  <si>
    <t>震災対応医師確保対策として、医学生への修学資金貸付制度を創設する。大学卒業後、県が指定する医療機関で一定期間勤務した場合には償還を免除する制度とすることにより、医師確保が困難な病院への医師配置を行う。</t>
  </si>
  <si>
    <t>平成37年度までに医師確保が困難な病院に対する新規修学資金貸与医師を330名配置する。</t>
  </si>
  <si>
    <t>修学資金貸与者数</t>
  </si>
  <si>
    <t xml:space="preserve">H26 28名
H27 23名
H28 20名
</t>
  </si>
  <si>
    <t>H26 35名
H27 45名
H28 45名
H29 45名</t>
  </si>
  <si>
    <t>Ｈ24</t>
  </si>
  <si>
    <t>介護基盤緊急整備等臨時特例基金
（介護支援体制緊急整備等臨時特例交付金）</t>
  </si>
  <si>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</si>
  <si>
    <t>本事業は東日本大震災の被災地の救援や、復興段階において避難所や仮設住宅等の高齢者等に対して必要な取組の推進を図るべく、基金を造成することを目的としており、定量的な目標を設定することはできない。</t>
  </si>
  <si>
    <t>事業対象自治体数</t>
  </si>
  <si>
    <t>平成27年度末で終了</t>
  </si>
  <si>
    <t>緊急雇用創出基金
（緊急雇用創出事業臨時特例交付金）（震災等対応雇用支援事業、事業復興型雇用創出事業、生涯現役・全員参加・世代継承型雇用創出事業、原子力災害対応雇用支援事業　　分）</t>
  </si>
  <si>
    <t>④東日本大震災の被災者の一時的な雇用の創出及び産業施策と一体となった安定的な雇用の創出を図る事業であることから、復興の進捗により年度毎の所要額を見込むことが困難なため。</t>
  </si>
  <si>
    <t>⑤その他
各県が地域の医療機関、関係団体、市町村、地域住民等の関係者の意見を踏まえ、地域にとって必要性・公益性の高い事業を計画し、地域医療提供体制の再構築に取り組むことを目的としているもの</t>
  </si>
  <si>
    <t>医学生修学資金貸付基金
【地域医療復興計画】
【第二期地域医療復興計画】
（地域医療再生臨時特例交付金）</t>
  </si>
  <si>
    <t>⑤その他
医学生への貸付を決定する際に、将来の貸付に要する財源を予め確保しておく必要があるため。</t>
  </si>
  <si>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</si>
  <si>
    <t>福島県において生産の断念を余儀なくされた農地のうち、平成32年度末までに農地面積の6割の営農再開を図る。
（成果指標：営農再開割合）</t>
  </si>
  <si>
    <t>H32年度
６割</t>
  </si>
  <si>
    <t>福島県の交付決定額
（単位：億円）</t>
  </si>
  <si>
    <t>左記の活動指標及び活動実績には、福島県が事業実施主体となる取組も含む。</t>
  </si>
  <si>
    <t>被災農業者支援基金（原子力被災12市町村農業者支援事業）</t>
  </si>
  <si>
    <t>Ｈ28</t>
  </si>
  <si>
    <t>原子力被災12市町村において、営農再開に要する農業用機械、施設、家畜等の導入に必要な経費を支援し、営農再開の促進を図る。
（原子力被災12市町村農業者支援事業のＨＰ）
http://www.maff.go.jp/j/kanbo/joho/saigai/12town_sien.html</t>
  </si>
  <si>
    <t>原子力被災12市町村において平成23年度以降に農産物生産の中止等を余儀なくされた農地のうち、平成32年度末までに6割の営農再開を図る。
（成果指標：原子力被災12市町村における営農再開割合）</t>
  </si>
  <si>
    <t>H32年度
6割</t>
  </si>
  <si>
    <t>事業実施市町村数
（単位：市町村）</t>
  </si>
  <si>
    <t>福島県原子力災害等復興基金（営農再開勘定）（福島県営農再開支援事業）</t>
  </si>
  <si>
    <t>福島県原子力災害等復興基金（営農再開勘定）（福島県営農再開支援事業）</t>
  </si>
  <si>
    <t>④事業の進捗が他の事業の進捗に依存するもの
本事業は、営農休止中の農地が除染された後、当該農地における営農再開のための取組を支援するため、除染の進捗が事業の実施を大きく左右。</t>
  </si>
  <si>
    <t>④事業の進捗が他の事業の進捗に依存するもの
理由：本事業の進捗は、避難指示区域等の解除の時期や範囲、農地の除染と引渡しの進捗、農業者の帰還状況等に依存するため。</t>
  </si>
  <si>
    <t>H23</t>
  </si>
  <si>
    <t>－</t>
  </si>
  <si>
    <t>-</t>
  </si>
  <si>
    <t>新規雇用者数</t>
  </si>
  <si>
    <t>目標値：2000人</t>
  </si>
  <si>
    <t xml:space="preserve">①37件
②55.6ha
</t>
  </si>
  <si>
    <t>本事業は複数年にわたる基金事業であり、公募ごとの応募状況なども踏まえて採択案件を決定していくため、年度ごとの目標値、達成度、見込みは記載していない。</t>
  </si>
  <si>
    <t>福島県原子力災害等復興基金（福島県医療機器開発・安全性評価センター整備事業）</t>
  </si>
  <si>
    <t>「日本再生戦略」に基づき、福島県の復興と我が国医療機器産業の国際競争力を強化するため、福島県において、医療機器の開発・安全対策、事業化支援を行う拠点を整備する。</t>
  </si>
  <si>
    <t>医療機器の開発から事業化までを一体的に支援する拠点を整備することにより、福島県を医療関連産業の一大集積地とし、医療関連産業の振興を通して、福島県の復興に寄与する。</t>
  </si>
  <si>
    <t>医療機器産業拠点の安定運営を通した医療関連産業の振興</t>
  </si>
  <si>
    <t>医療機器産業拠点の整備及び運営</t>
  </si>
  <si>
    <t>センターの建設工事や造成、植栽工事等センターに関わるすべての工事が完了し、指定管理者による管理運営が始まった。</t>
  </si>
  <si>
    <t>拠点施設の整備、管理運営の開始</t>
  </si>
  <si>
    <t>施設整備事業のため、定量的な目標は未設定。</t>
  </si>
  <si>
    <t>事業再開・帰還促進基金（地域経済産業活性化対策費補助金）</t>
  </si>
  <si>
    <t>H27</t>
  </si>
  <si>
    <t>H32</t>
  </si>
  <si>
    <t>※定量的な成果目標として被災事業者の再建等数があり得るが、住民の帰還の見通しが不透明なため、現時点で合理的な目標値を示すことは困難。
（成果指標：被災事業者の再建等数）</t>
  </si>
  <si>
    <t>－</t>
  </si>
  <si>
    <t>支援事業数</t>
  </si>
  <si>
    <t>特定鉱害復旧事業等基金（旧鉱物採掘区域災害復旧費補助金）</t>
  </si>
  <si>
    <t>福島県原子力災害等復興基金（がんばろうふくしま産業復興企業立地支援事業）</t>
  </si>
  <si>
    <t>(    -)</t>
  </si>
  <si>
    <t>（  -）</t>
  </si>
  <si>
    <t>④、⑤
理由：本事業は、広域的な被害を受けた福島県の復興再生を促進するため企業立地の新増設に対する支援や工業団地再生等を促進するための利子補給等を行う事業であり、事業の進捗が被災地域の復興の進捗に依存することや、事業期間が複数年度にわたることからあらかじめ各年度の所要額を見込みむことが困難であることから基金方式としているもの</t>
  </si>
  <si>
    <t>⑤
理由：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</si>
  <si>
    <t>事業再開・帰還促進基金（地域経済産業活性化対策費補助金）</t>
  </si>
  <si>
    <t>④事業者の帰還・再開の意思決定は、避難指示解除の時期に依存するが、具体的な解除時期は決まっていないため</t>
  </si>
  <si>
    <t>特定被災地方公共団体を抱える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</si>
  <si>
    <t>総括表Ｂ及び個別表において、実績等を精査した結果、昨年度公表した数値と相違している箇所がある。</t>
  </si>
  <si>
    <t>福島県民健康管理基金
（放射線量低減対策特別緊急事業費補助金）</t>
  </si>
  <si>
    <t>放射性物質汚染対処特措法に基づき策定された除染実施計画に基づき実施する除染事業等に対して、福島県が福島県内の市町村に対してその費用を交付するもの。</t>
  </si>
  <si>
    <t>除染実施区域の除染を終了
（成果指標：計画した面的除染が完了した市町村数）</t>
  </si>
  <si>
    <t>市町村除染の実施対象である全ての地域で平成29年３月までに除染実施計画に基づく面的除染を完了させる
平成28年度</t>
  </si>
  <si>
    <t>除染実施計画に基づく除染等の措置を実施している市町村数
（単位：市町村）</t>
  </si>
  <si>
    <t>Ｈ28年10月末</t>
  </si>
  <si>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t>
  </si>
  <si>
    <t>ふくしま国際医療センターの工事の完了</t>
  </si>
  <si>
    <t>平成28年10月に建設工事、平成29年3月にネットワーク整備工事が完了し竣工</t>
  </si>
  <si>
    <t>福島県原子力災害等復興基金
（放射線影響等研究開発拠点整備等補助金）</t>
  </si>
  <si>
    <t>Ｈ24年度末</t>
  </si>
  <si>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
同センターは、国内外の英知を結集した国際的研究拠点を目指し、国立環境研究所及び日本原子力研究開発機構を招致するとともに、国際原子力機関と連携協力して、環境放射能モニタリングや除染技術の開発・研究等に取り組むことを予定しており、県内の環境情報の収集・発信や教育・研修・交流の機能をもつ総合的な拠点としての役割も果たすこととしている。</t>
  </si>
  <si>
    <t>原子力災害からの環境を回復し、県民が将来にわたり安心して暮らせる環境を創造するための拠点となる福島県環境創造センターを整備する。
平成28年度は施設運営を始める。</t>
  </si>
  <si>
    <t>福島県環境創造センター整備整備を完了させ、施設の整備目的を達成させるため、施設運営を実施する。</t>
  </si>
  <si>
    <t>6施設の建設工事を完了させる。
運営：～平成34年年度</t>
  </si>
  <si>
    <t>H25</t>
  </si>
  <si>
    <t>中間貯蔵施設整備等影響緩和交付金基金
（中間貯蔵施設整備等影響緩和交付金）</t>
  </si>
  <si>
    <t>Ｈ26</t>
  </si>
  <si>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</si>
  <si>
    <t>定量的な指標は困難であるが、中間貯蔵施設の整備等に伴う影響を緩和するための生活再建や地域振興等の実現を目指す。</t>
  </si>
  <si>
    <t>基金を活用して、中間貯蔵施設の整備等に伴う影響を緩和するための生活再建や地域振興等の実現のため事業を実施した。</t>
  </si>
  <si>
    <t>基金を活用して、中間貯蔵施設の整備等に伴う影響を緩和するための生活再建や地域振興等の実現のために資する。</t>
  </si>
  <si>
    <t>計画通り実施</t>
  </si>
  <si>
    <t>中間貯蔵施設の整備等に伴う影響を緩和するための生活再建や地域振興等の実現
平成56年度</t>
  </si>
  <si>
    <t>中間貯蔵施設の整備等に伴う影響を緩和するため、交付自治体が行う事業計画数</t>
  </si>
  <si>
    <t>福島県原子力災害等復興基金
（放射線影響等研究開発拠点整備費等交付金）</t>
  </si>
  <si>
    <t>①法律の根拠のあるもの
福島復興再生特別措置法（平成24年法律第25号）第56条
福島県復興再生基本方針（平成24年7月13日閣議決定）</t>
  </si>
  <si>
    <t xml:space="preserve">④
理由：帰還が進む地域等の進捗状況に合わせて、地域のニーズに応じたきめ細かな放射線モニタリングを実施する必要があるため。"
</t>
  </si>
  <si>
    <t>介護基盤緊急整備等臨時特例基金（被災地健康支援臨時特例交付金）</t>
  </si>
  <si>
    <t>（26年度）
12.6%
（27年度）
10.1%
（28年度）
9.9%</t>
  </si>
  <si>
    <t>（26年度）
11.5%
（27年度）
11.5%
（28年度）
10.1%</t>
  </si>
  <si>
    <t>（26年度）
91%
（27年度）
114%
（28年度）
102%</t>
  </si>
  <si>
    <t>①
（26年度）
699
（27年度）
655
（28年度）
152
②
（26年度）
255
（27年度）
220
(28年度)
230</t>
  </si>
  <si>
    <t xml:space="preserve">
①
（26年度）
639
（27年度）
655
（28年度）
655
②
（26年度）
183
（27年度）
255
（28年度）
255
</t>
  </si>
  <si>
    <t xml:space="preserve">⑤
  原発事故に端を発した食の安全・安心に対する不安は続いており、各地方公共団体における
食の安全性等に関する消費生活相談対応及び放射性物質測定に必要な体制整備等の取組について、
中長期的にフォローアップをする必要があるため、基金方式としている。
</t>
  </si>
  <si>
    <t>有</t>
  </si>
  <si>
    <t>Ｈ27年度末</t>
  </si>
  <si>
    <t>Ｈ27年6月末</t>
  </si>
  <si>
    <t>取崩し型</t>
  </si>
  <si>
    <t>その他</t>
  </si>
  <si>
    <t>仮設住宅等に居住する被災者を対象とした各種健康支援活動やその提供体制づくりを推進する。</t>
  </si>
  <si>
    <t>H27年度に基金を解散。</t>
  </si>
  <si>
    <t>④防災集団移転や災害公営住宅建設などの進捗に伴う仮設住宅の状況に大きく依存し、事業の進捗状況に応じた複数年度にわたる執行管理が必要であるため。</t>
  </si>
  <si>
    <t>福島県原子力災害等復興基金（福島県医療機器開発・安全性評価センター整備事業）（医療機器産業拠点整備等事業費補助金）</t>
  </si>
  <si>
    <t>Ｈ32年度末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</si>
</sst>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0%"/>
    <numFmt numFmtId="180" formatCode="#,##0.0&quot;万ha&quot;"/>
    <numFmt numFmtId="181" formatCode="#,##0&quot;万ha&quot;"/>
    <numFmt numFmtId="182" formatCode="_ * #,##0.000_ ;_ * \-#,##0.000_ ;_ * &quot;-&quot;???_ ;_ @_ "/>
    <numFmt numFmtId="183" formatCode="_ * #,##0.0_ ;_ * \-#,##0.0_ ;_ * &quot;-&quot;_ ;_ @_ "/>
    <numFmt numFmtId="184" formatCode="_ * #,##0.00_ ;_ * \-#,##0.00_ ;_ * &quot;-&quot;_ ;_ @_ "/>
  </numFmts>
  <fonts count="69">
    <font>
      <sz val="11"/>
      <color theme="1"/>
      <name val="Calibri"/>
      <family val="3"/>
    </font>
    <font>
      <sz val="11"/>
      <color indexed="8"/>
      <name val="ＭＳ Ｐゴシック"/>
      <family val="3"/>
    </font>
    <font>
      <sz val="6"/>
      <name val="ＭＳ Ｐゴシック"/>
      <family val="3"/>
    </font>
    <font>
      <sz val="8"/>
      <color indexed="8"/>
      <name val="ＭＳ ゴシック"/>
      <family val="3"/>
    </font>
    <font>
      <sz val="10"/>
      <name val="ＭＳ ゴシック"/>
      <family val="3"/>
    </font>
    <font>
      <sz val="10"/>
      <name val="MS UI Gothic"/>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9"/>
      <color indexed="8"/>
      <name val="ＭＳ ゴシック"/>
      <family val="3"/>
    </font>
    <font>
      <b/>
      <sz val="12"/>
      <color indexed="8"/>
      <name val="ＭＳ ゴシック"/>
      <family val="3"/>
    </font>
    <font>
      <sz val="9"/>
      <color indexed="8"/>
      <name val="ＭＳ Ｐゴシック"/>
      <family val="3"/>
    </font>
    <font>
      <sz val="10"/>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sz val="8"/>
      <color indexed="8"/>
      <name val="ＭＳ Ｐゴシック"/>
      <family val="3"/>
    </font>
    <font>
      <sz val="6"/>
      <color indexed="8"/>
      <name val="ＭＳ Ｐゴシック"/>
      <family val="3"/>
    </font>
    <font>
      <sz val="10"/>
      <name val="ＭＳ Ｐゴシック"/>
      <family val="3"/>
    </font>
    <font>
      <sz val="11"/>
      <name val="ＭＳ Ｐゴシック"/>
      <family val="3"/>
    </font>
    <font>
      <sz val="7"/>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8"/>
      <color theme="1"/>
      <name val="ＭＳ ゴシック"/>
      <family val="3"/>
    </font>
    <font>
      <sz val="10"/>
      <name val="Calibri"/>
      <family val="3"/>
    </font>
    <font>
      <sz val="7"/>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medium"/>
      <top style="thin"/>
      <bottom style="thin"/>
    </border>
    <border>
      <left style="medium"/>
      <right/>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style="medium"/>
      <right style="medium"/>
      <top style="medium"/>
      <bottom style="thin"/>
    </border>
    <border>
      <left style="medium"/>
      <right/>
      <top style="medium"/>
      <bottom style="thin"/>
    </border>
    <border>
      <left/>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style="thin"/>
      <top style="thin"/>
      <bottom style="thin"/>
    </border>
    <border>
      <left style="medium"/>
      <right style="medium"/>
      <top/>
      <bottom/>
    </border>
    <border>
      <left style="thin"/>
      <right style="thin"/>
      <top/>
      <bottom/>
    </border>
    <border>
      <left/>
      <right style="thin"/>
      <top/>
      <bottom/>
    </border>
    <border>
      <left style="thin"/>
      <right/>
      <top style="thin"/>
      <bottom style="thin"/>
    </border>
    <border>
      <left style="medium"/>
      <right style="thin"/>
      <top/>
      <bottom/>
    </border>
    <border>
      <left style="thin"/>
      <right/>
      <top style="medium"/>
      <bottom style="thin"/>
    </border>
    <border>
      <left style="medium"/>
      <right style="medium"/>
      <top style="medium"/>
      <bottom style="medium"/>
    </border>
    <border>
      <left style="medium"/>
      <right/>
      <top style="medium"/>
      <bottom style="medium"/>
    </border>
    <border>
      <left style="medium"/>
      <right style="thin"/>
      <top style="medium"/>
      <bottom style="medium"/>
    </border>
    <border>
      <left/>
      <right/>
      <top style="medium"/>
      <bottom style="medium"/>
    </border>
    <border>
      <left style="thin"/>
      <right style="thin"/>
      <top style="medium"/>
      <bottom style="medium"/>
    </border>
    <border>
      <left/>
      <right style="thin"/>
      <top style="medium"/>
      <bottom style="medium"/>
    </border>
    <border>
      <left style="thin"/>
      <right style="medium"/>
      <top style="medium"/>
      <bottom/>
    </border>
    <border>
      <left style="medium"/>
      <right style="medium"/>
      <top style="thin"/>
      <bottom/>
    </border>
    <border>
      <left style="medium"/>
      <right style="thin"/>
      <top style="medium"/>
      <bottom/>
    </border>
    <border>
      <left style="medium"/>
      <right style="medium"/>
      <top style="medium"/>
      <bottom/>
    </border>
    <border>
      <left style="medium"/>
      <right style="medium"/>
      <top/>
      <bottom style="medium"/>
    </border>
    <border>
      <left style="thin"/>
      <right/>
      <top/>
      <bottom style="dotted"/>
    </border>
    <border>
      <left style="thin"/>
      <right style="thin"/>
      <top style="thin"/>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top/>
      <bottom style="thin"/>
    </border>
    <border>
      <left/>
      <right/>
      <top/>
      <bottom style="thin"/>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25">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wrapText="1"/>
    </xf>
    <xf numFmtId="0" fontId="56" fillId="0" borderId="0" xfId="0" applyFont="1" applyAlignment="1">
      <alignment vertical="center"/>
    </xf>
    <xf numFmtId="0" fontId="54" fillId="33" borderId="10" xfId="0" applyFont="1" applyFill="1" applyBorder="1" applyAlignment="1">
      <alignment horizontal="center" vertical="center"/>
    </xf>
    <xf numFmtId="0" fontId="57" fillId="33" borderId="11"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4" fillId="33" borderId="13" xfId="0" applyFont="1" applyFill="1" applyBorder="1" applyAlignment="1">
      <alignment horizontal="left" vertical="center"/>
    </xf>
    <xf numFmtId="0" fontId="0" fillId="33" borderId="14" xfId="0" applyFill="1" applyBorder="1" applyAlignment="1">
      <alignment vertical="center"/>
    </xf>
    <xf numFmtId="0" fontId="55" fillId="33" borderId="15"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0" xfId="0" applyFont="1" applyFill="1" applyBorder="1" applyAlignment="1">
      <alignment horizontal="center" vertical="center"/>
    </xf>
    <xf numFmtId="0" fontId="57"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7" fillId="33" borderId="24" xfId="0" applyFont="1" applyFill="1" applyBorder="1" applyAlignment="1">
      <alignment horizontal="center" vertical="center" wrapText="1"/>
    </xf>
    <xf numFmtId="0" fontId="55" fillId="33" borderId="25" xfId="0" applyFont="1" applyFill="1" applyBorder="1" applyAlignment="1">
      <alignment horizontal="left" vertical="center" wrapText="1"/>
    </xf>
    <xf numFmtId="0" fontId="54" fillId="33" borderId="26" xfId="0" applyFont="1" applyFill="1" applyBorder="1" applyAlignment="1">
      <alignment horizontal="center" vertical="center"/>
    </xf>
    <xf numFmtId="178" fontId="54" fillId="0" borderId="27" xfId="0" applyNumberFormat="1" applyFont="1" applyBorder="1" applyAlignment="1">
      <alignment horizontal="right" vertical="center"/>
    </xf>
    <xf numFmtId="178" fontId="54" fillId="0" borderId="28" xfId="0" applyNumberFormat="1" applyFont="1" applyBorder="1" applyAlignment="1">
      <alignment horizontal="right" vertical="center"/>
    </xf>
    <xf numFmtId="178" fontId="54" fillId="0" borderId="29" xfId="0" applyNumberFormat="1" applyFont="1" applyBorder="1" applyAlignment="1">
      <alignment horizontal="right" vertical="center"/>
    </xf>
    <xf numFmtId="178" fontId="54" fillId="0" borderId="30" xfId="0" applyNumberFormat="1" applyFont="1" applyBorder="1" applyAlignment="1">
      <alignment horizontal="right" vertical="center"/>
    </xf>
    <xf numFmtId="178" fontId="54" fillId="34" borderId="27" xfId="0" applyNumberFormat="1" applyFont="1" applyFill="1" applyBorder="1" applyAlignment="1">
      <alignment horizontal="right" vertical="center"/>
    </xf>
    <xf numFmtId="178" fontId="54" fillId="34" borderId="28" xfId="0" applyNumberFormat="1" applyFont="1" applyFill="1" applyBorder="1" applyAlignment="1">
      <alignment horizontal="right" vertical="center"/>
    </xf>
    <xf numFmtId="178" fontId="54" fillId="34" borderId="29" xfId="0" applyNumberFormat="1" applyFont="1" applyFill="1" applyBorder="1" applyAlignment="1">
      <alignment horizontal="right" vertical="center"/>
    </xf>
    <xf numFmtId="178" fontId="54" fillId="34" borderId="30" xfId="0" applyNumberFormat="1" applyFont="1" applyFill="1" applyBorder="1" applyAlignment="1">
      <alignment horizontal="right" vertical="center"/>
    </xf>
    <xf numFmtId="176" fontId="54" fillId="0" borderId="31" xfId="0" applyNumberFormat="1" applyFont="1" applyBorder="1" applyAlignment="1">
      <alignment horizontal="center" vertical="center"/>
    </xf>
    <xf numFmtId="0" fontId="54" fillId="0" borderId="31" xfId="0" applyFont="1" applyBorder="1" applyAlignment="1">
      <alignment vertical="center" wrapText="1"/>
    </xf>
    <xf numFmtId="0" fontId="54" fillId="0" borderId="31" xfId="0" applyFont="1" applyBorder="1" applyAlignment="1">
      <alignment horizontal="center" vertical="center"/>
    </xf>
    <xf numFmtId="0" fontId="54" fillId="0" borderId="31" xfId="0" applyFont="1" applyBorder="1" applyAlignment="1">
      <alignment horizontal="center" vertical="center" wrapText="1"/>
    </xf>
    <xf numFmtId="0" fontId="58" fillId="0" borderId="32" xfId="0" applyFont="1" applyBorder="1" applyAlignment="1">
      <alignment horizontal="center" vertical="center"/>
    </xf>
    <xf numFmtId="0" fontId="58" fillId="0" borderId="31" xfId="0" applyFont="1" applyBorder="1" applyAlignment="1">
      <alignment horizontal="center" vertical="center"/>
    </xf>
    <xf numFmtId="0" fontId="54" fillId="0" borderId="33" xfId="0" applyFont="1" applyBorder="1" applyAlignment="1">
      <alignment horizontal="center" vertical="center"/>
    </xf>
    <xf numFmtId="0" fontId="54" fillId="0" borderId="34" xfId="0" applyFont="1" applyBorder="1" applyAlignment="1">
      <alignment vertical="center"/>
    </xf>
    <xf numFmtId="0" fontId="54" fillId="0" borderId="35" xfId="0" applyFont="1" applyBorder="1" applyAlignment="1">
      <alignment vertical="center"/>
    </xf>
    <xf numFmtId="0" fontId="54" fillId="0" borderId="34" xfId="0" applyFont="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33" borderId="26" xfId="0" applyFont="1" applyFill="1" applyBorder="1" applyAlignment="1">
      <alignment horizontal="center" vertical="center"/>
    </xf>
    <xf numFmtId="0" fontId="62" fillId="33" borderId="26"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58" fillId="33" borderId="30" xfId="0" applyFont="1" applyFill="1" applyBorder="1" applyAlignment="1">
      <alignment horizontal="center" vertical="center"/>
    </xf>
    <xf numFmtId="0" fontId="54" fillId="33" borderId="36" xfId="0" applyFont="1" applyFill="1" applyBorder="1" applyAlignment="1">
      <alignment horizontal="center" vertical="center" wrapText="1" shrinkToFit="1"/>
    </xf>
    <xf numFmtId="0" fontId="57" fillId="33" borderId="14" xfId="0" applyFont="1" applyFill="1" applyBorder="1" applyAlignment="1">
      <alignment horizontal="left" vertical="center" wrapText="1"/>
    </xf>
    <xf numFmtId="0" fontId="57" fillId="33" borderId="37" xfId="0" applyFont="1" applyFill="1" applyBorder="1" applyAlignment="1">
      <alignment horizontal="left" vertical="center" wrapText="1"/>
    </xf>
    <xf numFmtId="177" fontId="54" fillId="0" borderId="38" xfId="0" applyNumberFormat="1" applyFont="1" applyFill="1" applyBorder="1" applyAlignment="1">
      <alignment vertical="center"/>
    </xf>
    <xf numFmtId="177" fontId="0" fillId="0" borderId="0" xfId="0" applyNumberFormat="1" applyFill="1" applyBorder="1" applyAlignment="1">
      <alignment vertical="center"/>
    </xf>
    <xf numFmtId="0" fontId="63" fillId="35" borderId="39" xfId="0" applyFont="1" applyFill="1" applyBorder="1" applyAlignment="1">
      <alignment horizontal="center" vertical="center" wrapText="1"/>
    </xf>
    <xf numFmtId="0" fontId="64" fillId="35" borderId="39" xfId="0" applyFont="1" applyFill="1" applyBorder="1" applyAlignment="1">
      <alignment horizontal="center" vertical="center" wrapText="1"/>
    </xf>
    <xf numFmtId="41" fontId="54" fillId="0" borderId="10" xfId="0" applyNumberFormat="1" applyFont="1" applyBorder="1" applyAlignment="1">
      <alignment horizontal="right" vertical="center"/>
    </xf>
    <xf numFmtId="41" fontId="54" fillId="0" borderId="12" xfId="0" applyNumberFormat="1" applyFont="1" applyBorder="1" applyAlignment="1">
      <alignment horizontal="right" vertical="center"/>
    </xf>
    <xf numFmtId="41" fontId="54" fillId="0" borderId="16" xfId="0" applyNumberFormat="1" applyFont="1" applyBorder="1" applyAlignment="1">
      <alignment horizontal="right" vertical="center"/>
    </xf>
    <xf numFmtId="41" fontId="54" fillId="0" borderId="23" xfId="0" applyNumberFormat="1" applyFont="1" applyBorder="1" applyAlignment="1">
      <alignment horizontal="right" vertical="center"/>
    </xf>
    <xf numFmtId="41" fontId="54" fillId="34" borderId="10" xfId="0" applyNumberFormat="1" applyFont="1" applyFill="1" applyBorder="1" applyAlignment="1">
      <alignment horizontal="right" vertical="center"/>
    </xf>
    <xf numFmtId="41" fontId="54" fillId="34" borderId="12" xfId="0" applyNumberFormat="1" applyFont="1" applyFill="1" applyBorder="1" applyAlignment="1">
      <alignment horizontal="right" vertical="center"/>
    </xf>
    <xf numFmtId="41" fontId="54" fillId="34" borderId="16" xfId="0" applyNumberFormat="1" applyFont="1" applyFill="1" applyBorder="1" applyAlignment="1">
      <alignment horizontal="right" vertical="center"/>
    </xf>
    <xf numFmtId="41" fontId="54" fillId="34" borderId="23" xfId="0" applyNumberFormat="1" applyFont="1" applyFill="1" applyBorder="1" applyAlignment="1">
      <alignment horizontal="right" vertical="center"/>
    </xf>
    <xf numFmtId="0" fontId="54" fillId="33" borderId="16" xfId="0" applyFont="1" applyFill="1" applyBorder="1" applyAlignment="1">
      <alignment vertical="center"/>
    </xf>
    <xf numFmtId="0" fontId="55" fillId="33" borderId="21" xfId="0" applyFont="1" applyFill="1" applyBorder="1" applyAlignment="1">
      <alignment vertical="center"/>
    </xf>
    <xf numFmtId="0" fontId="54" fillId="33" borderId="40" xfId="0" applyFont="1" applyFill="1" applyBorder="1" applyAlignment="1">
      <alignment horizontal="center" vertical="center"/>
    </xf>
    <xf numFmtId="0" fontId="65" fillId="33" borderId="15" xfId="0" applyFont="1" applyFill="1" applyBorder="1" applyAlignment="1">
      <alignment horizontal="center" vertical="center" wrapText="1"/>
    </xf>
    <xf numFmtId="0" fontId="54" fillId="0" borderId="33"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35" xfId="0" applyFont="1" applyBorder="1" applyAlignment="1">
      <alignment horizontal="center" vertical="center" wrapText="1"/>
    </xf>
    <xf numFmtId="179" fontId="54" fillId="0" borderId="34" xfId="0" applyNumberFormat="1" applyFont="1" applyBorder="1" applyAlignment="1">
      <alignment horizontal="center" vertical="center"/>
    </xf>
    <xf numFmtId="0" fontId="54" fillId="0" borderId="36"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1" xfId="0" applyFont="1" applyBorder="1" applyAlignment="1">
      <alignment horizontal="center" vertical="center" wrapText="1"/>
    </xf>
    <xf numFmtId="0" fontId="54" fillId="0" borderId="34" xfId="0" applyFont="1" applyBorder="1" applyAlignment="1">
      <alignment vertical="center" wrapText="1"/>
    </xf>
    <xf numFmtId="0" fontId="54" fillId="0" borderId="35" xfId="0" applyFont="1" applyBorder="1" applyAlignment="1">
      <alignment vertical="center" wrapText="1"/>
    </xf>
    <xf numFmtId="0" fontId="54" fillId="0" borderId="33" xfId="0" applyFont="1" applyFill="1" applyBorder="1" applyAlignment="1">
      <alignment horizontal="center" vertical="center" wrapText="1"/>
    </xf>
    <xf numFmtId="0" fontId="54" fillId="0" borderId="31" xfId="0" applyFont="1" applyFill="1" applyBorder="1" applyAlignment="1">
      <alignment horizontal="center" vertical="center" wrapText="1"/>
    </xf>
    <xf numFmtId="178" fontId="54" fillId="0" borderId="27" xfId="0" applyNumberFormat="1" applyFont="1" applyFill="1" applyBorder="1" applyAlignment="1">
      <alignment horizontal="right" vertical="center"/>
    </xf>
    <xf numFmtId="178" fontId="54" fillId="0" borderId="28" xfId="0" applyNumberFormat="1" applyFont="1" applyFill="1" applyBorder="1" applyAlignment="1">
      <alignment horizontal="right" vertical="center"/>
    </xf>
    <xf numFmtId="178" fontId="54" fillId="0" borderId="29" xfId="0" applyNumberFormat="1" applyFont="1" applyFill="1" applyBorder="1" applyAlignment="1">
      <alignment horizontal="right" vertical="center"/>
    </xf>
    <xf numFmtId="178" fontId="54" fillId="0" borderId="30" xfId="0" applyNumberFormat="1" applyFont="1" applyFill="1" applyBorder="1" applyAlignment="1">
      <alignment horizontal="right" vertical="center"/>
    </xf>
    <xf numFmtId="0" fontId="61" fillId="0" borderId="0" xfId="0" applyFont="1" applyFill="1" applyBorder="1" applyAlignment="1">
      <alignment horizontal="center" vertical="center"/>
    </xf>
    <xf numFmtId="41" fontId="54" fillId="0" borderId="10" xfId="0" applyNumberFormat="1" applyFont="1" applyFill="1" applyBorder="1" applyAlignment="1">
      <alignment horizontal="right" vertical="center"/>
    </xf>
    <xf numFmtId="41" fontId="54" fillId="0" borderId="12" xfId="0" applyNumberFormat="1" applyFont="1" applyFill="1" applyBorder="1" applyAlignment="1">
      <alignment horizontal="right" vertical="center"/>
    </xf>
    <xf numFmtId="41" fontId="54" fillId="0" borderId="23" xfId="0" applyNumberFormat="1" applyFont="1" applyFill="1" applyBorder="1" applyAlignment="1">
      <alignment horizontal="right" vertical="center"/>
    </xf>
    <xf numFmtId="0" fontId="62" fillId="0" borderId="0" xfId="0" applyFont="1" applyFill="1" applyBorder="1" applyAlignment="1">
      <alignment horizontal="center" vertical="center"/>
    </xf>
    <xf numFmtId="0" fontId="54" fillId="0" borderId="31" xfId="0" applyFont="1" applyFill="1" applyBorder="1" applyAlignment="1">
      <alignment vertical="center" wrapText="1"/>
    </xf>
    <xf numFmtId="0" fontId="54" fillId="0" borderId="36" xfId="0" applyFont="1" applyBorder="1" applyAlignment="1">
      <alignment vertical="center" wrapText="1"/>
    </xf>
    <xf numFmtId="9" fontId="54" fillId="0" borderId="36" xfId="0" applyNumberFormat="1" applyFont="1" applyBorder="1" applyAlignment="1">
      <alignment horizontal="center" vertical="center"/>
    </xf>
    <xf numFmtId="0" fontId="4" fillId="0" borderId="31" xfId="0" applyFont="1" applyBorder="1" applyAlignment="1">
      <alignment vertical="center" wrapText="1"/>
    </xf>
    <xf numFmtId="0" fontId="4" fillId="0" borderId="31" xfId="0" applyFont="1" applyBorder="1" applyAlignment="1">
      <alignment horizontal="center" vertical="center" wrapText="1"/>
    </xf>
    <xf numFmtId="178" fontId="4" fillId="0" borderId="27" xfId="0" applyNumberFormat="1" applyFont="1" applyFill="1" applyBorder="1" applyAlignment="1">
      <alignment horizontal="right" vertical="center"/>
    </xf>
    <xf numFmtId="178" fontId="4" fillId="0" borderId="28" xfId="0" applyNumberFormat="1" applyFont="1" applyBorder="1" applyAlignment="1">
      <alignment horizontal="right" vertical="center"/>
    </xf>
    <xf numFmtId="178" fontId="4" fillId="0" borderId="29" xfId="0" applyNumberFormat="1" applyFont="1" applyBorder="1" applyAlignment="1">
      <alignment horizontal="right" vertical="center"/>
    </xf>
    <xf numFmtId="178" fontId="4" fillId="0" borderId="27" xfId="0" applyNumberFormat="1" applyFont="1" applyBorder="1" applyAlignment="1">
      <alignment horizontal="right" vertical="center"/>
    </xf>
    <xf numFmtId="178" fontId="4" fillId="0" borderId="30" xfId="0" applyNumberFormat="1" applyFont="1" applyBorder="1" applyAlignment="1">
      <alignment horizontal="right" vertical="center"/>
    </xf>
    <xf numFmtId="41" fontId="4" fillId="0" borderId="10" xfId="0" applyNumberFormat="1" applyFont="1" applyBorder="1" applyAlignment="1">
      <alignment horizontal="right" vertical="center"/>
    </xf>
    <xf numFmtId="41" fontId="4" fillId="0" borderId="12" xfId="0" applyNumberFormat="1" applyFont="1" applyBorder="1" applyAlignment="1">
      <alignment horizontal="right" vertical="center"/>
    </xf>
    <xf numFmtId="41" fontId="4" fillId="0" borderId="16" xfId="0" applyNumberFormat="1" applyFont="1" applyBorder="1" applyAlignment="1">
      <alignment horizontal="right" vertical="center"/>
    </xf>
    <xf numFmtId="41" fontId="4" fillId="0" borderId="23" xfId="0" applyNumberFormat="1" applyFont="1" applyBorder="1" applyAlignment="1">
      <alignment horizontal="right" vertical="center"/>
    </xf>
    <xf numFmtId="0" fontId="54" fillId="0" borderId="41" xfId="0" applyFont="1" applyBorder="1" applyAlignment="1">
      <alignment horizontal="center" vertical="center" wrapText="1"/>
    </xf>
    <xf numFmtId="0" fontId="54" fillId="0" borderId="41" xfId="0" applyFont="1" applyBorder="1" applyAlignment="1">
      <alignment vertical="center" wrapText="1"/>
    </xf>
    <xf numFmtId="0" fontId="54" fillId="0" borderId="41" xfId="0" applyFont="1" applyBorder="1" applyAlignment="1">
      <alignment horizontal="center" vertical="center"/>
    </xf>
    <xf numFmtId="0" fontId="58" fillId="0" borderId="42" xfId="0" applyFont="1" applyBorder="1" applyAlignment="1">
      <alignment horizontal="center" vertical="center"/>
    </xf>
    <xf numFmtId="0" fontId="58" fillId="0" borderId="41" xfId="0" applyFont="1" applyBorder="1" applyAlignment="1">
      <alignment horizontal="center" vertical="center"/>
    </xf>
    <xf numFmtId="0" fontId="54" fillId="0" borderId="41" xfId="0" applyFont="1" applyBorder="1" applyAlignment="1">
      <alignment horizontal="left" vertical="center" wrapText="1"/>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66" fillId="0" borderId="32" xfId="0" applyFont="1" applyBorder="1" applyAlignment="1">
      <alignment horizontal="center" vertical="center" wrapText="1"/>
    </xf>
    <xf numFmtId="0" fontId="66" fillId="0" borderId="31" xfId="0" applyFont="1" applyBorder="1" applyAlignment="1">
      <alignment horizontal="center" vertical="center" wrapText="1"/>
    </xf>
    <xf numFmtId="0" fontId="4" fillId="0" borderId="31" xfId="0" applyFont="1" applyBorder="1" applyAlignment="1">
      <alignment horizontal="left" vertical="center" wrapText="1"/>
    </xf>
    <xf numFmtId="0" fontId="4" fillId="0" borderId="34" xfId="0" applyFont="1" applyBorder="1" applyAlignment="1">
      <alignment horizontal="center" vertical="center" wrapText="1"/>
    </xf>
    <xf numFmtId="0" fontId="54" fillId="0" borderId="31" xfId="0" applyFont="1" applyBorder="1" applyAlignment="1">
      <alignment horizontal="left" vertical="center" wrapText="1"/>
    </xf>
    <xf numFmtId="41" fontId="4" fillId="0" borderId="10" xfId="0" applyNumberFormat="1" applyFont="1" applyFill="1" applyBorder="1" applyAlignment="1">
      <alignment horizontal="right" vertical="center"/>
    </xf>
    <xf numFmtId="0" fontId="54" fillId="0" borderId="31" xfId="0" applyFont="1" applyFill="1" applyBorder="1" applyAlignment="1">
      <alignment horizontal="center" vertical="center"/>
    </xf>
    <xf numFmtId="0" fontId="54" fillId="0" borderId="33" xfId="0" applyFont="1" applyFill="1" applyBorder="1" applyAlignment="1">
      <alignment horizontal="center" vertical="center"/>
    </xf>
    <xf numFmtId="0" fontId="5" fillId="0" borderId="31" xfId="0" applyFont="1" applyBorder="1" applyAlignment="1">
      <alignment horizontal="center" vertical="center" wrapText="1"/>
    </xf>
    <xf numFmtId="9" fontId="54" fillId="0" borderId="35" xfId="0" applyNumberFormat="1" applyFont="1" applyBorder="1" applyAlignment="1">
      <alignment horizontal="center" vertical="center"/>
    </xf>
    <xf numFmtId="38" fontId="54" fillId="0" borderId="33" xfId="48" applyFont="1" applyBorder="1" applyAlignment="1">
      <alignment horizontal="center" vertical="center"/>
    </xf>
    <xf numFmtId="176" fontId="54" fillId="0" borderId="41" xfId="0" applyNumberFormat="1" applyFont="1" applyBorder="1" applyAlignment="1">
      <alignment horizontal="center" vertical="center"/>
    </xf>
    <xf numFmtId="0" fontId="54" fillId="0" borderId="43" xfId="0" applyFont="1" applyBorder="1" applyAlignment="1">
      <alignment horizontal="center" vertical="center" wrapText="1"/>
    </xf>
    <xf numFmtId="0" fontId="54" fillId="0" borderId="44" xfId="0" applyFont="1" applyBorder="1" applyAlignment="1">
      <alignment horizontal="center" vertical="center" wrapText="1"/>
    </xf>
    <xf numFmtId="9" fontId="54" fillId="0" borderId="45" xfId="0" applyNumberFormat="1"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vertical="center" wrapText="1"/>
    </xf>
    <xf numFmtId="0" fontId="54" fillId="0" borderId="46" xfId="0" applyFont="1" applyBorder="1" applyAlignment="1">
      <alignment horizontal="left" vertical="center" wrapText="1"/>
    </xf>
    <xf numFmtId="0" fontId="54" fillId="0" borderId="31"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4" fillId="0" borderId="47" xfId="0" applyFont="1" applyBorder="1" applyAlignment="1">
      <alignment horizontal="left" vertical="center" wrapText="1"/>
    </xf>
    <xf numFmtId="0" fontId="54" fillId="0" borderId="31" xfId="0" applyFont="1" applyBorder="1" applyAlignment="1">
      <alignment horizontal="left" vertical="center"/>
    </xf>
    <xf numFmtId="3" fontId="4" fillId="0" borderId="33" xfId="0" applyNumberFormat="1" applyFont="1" applyFill="1" applyBorder="1" applyAlignment="1">
      <alignment horizontal="center" vertical="center" wrapText="1"/>
    </xf>
    <xf numFmtId="0" fontId="4" fillId="0" borderId="33" xfId="0" applyFont="1" applyFill="1" applyBorder="1" applyAlignment="1">
      <alignment horizontal="center" vertical="center"/>
    </xf>
    <xf numFmtId="0" fontId="54" fillId="0" borderId="34" xfId="0" applyFont="1" applyFill="1" applyBorder="1" applyAlignment="1">
      <alignment vertical="center" wrapText="1"/>
    </xf>
    <xf numFmtId="0" fontId="54" fillId="0" borderId="34" xfId="0" applyFont="1" applyFill="1" applyBorder="1" applyAlignment="1">
      <alignment horizontal="center" vertical="center"/>
    </xf>
    <xf numFmtId="38" fontId="54" fillId="0" borderId="34" xfId="48" applyFont="1" applyBorder="1" applyAlignment="1">
      <alignment horizontal="center" vertical="center"/>
    </xf>
    <xf numFmtId="0" fontId="4" fillId="0" borderId="34" xfId="0" applyFont="1" applyFill="1" applyBorder="1" applyAlignment="1">
      <alignment horizontal="center" vertical="center" wrapText="1"/>
    </xf>
    <xf numFmtId="9" fontId="4" fillId="0" borderId="35"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54" fillId="0" borderId="35" xfId="0" applyFont="1" applyBorder="1" applyAlignment="1">
      <alignment horizontal="center" vertical="center"/>
    </xf>
    <xf numFmtId="0" fontId="4" fillId="0" borderId="48"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8"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48"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48" xfId="0" applyFont="1" applyFill="1" applyBorder="1" applyAlignment="1">
      <alignment horizontal="left" vertical="center" wrapText="1"/>
    </xf>
    <xf numFmtId="41" fontId="54" fillId="0" borderId="16" xfId="0" applyNumberFormat="1" applyFont="1" applyFill="1" applyBorder="1" applyAlignment="1">
      <alignment horizontal="right" vertical="center"/>
    </xf>
    <xf numFmtId="0" fontId="58" fillId="0" borderId="26" xfId="0" applyFont="1" applyBorder="1" applyAlignment="1">
      <alignment horizontal="center" vertical="center"/>
    </xf>
    <xf numFmtId="0" fontId="54" fillId="33" borderId="21" xfId="0" applyFont="1" applyFill="1" applyBorder="1" applyAlignment="1">
      <alignment horizontal="center" vertical="center" wrapText="1"/>
    </xf>
    <xf numFmtId="0" fontId="54" fillId="33" borderId="16" xfId="0" applyFont="1" applyFill="1" applyBorder="1" applyAlignment="1">
      <alignment horizontal="center" vertical="center"/>
    </xf>
    <xf numFmtId="0" fontId="54" fillId="0" borderId="48" xfId="0" applyFont="1" applyBorder="1" applyAlignment="1">
      <alignment vertical="center" wrapText="1"/>
    </xf>
    <xf numFmtId="0" fontId="54" fillId="0" borderId="48" xfId="0" applyFont="1" applyBorder="1" applyAlignment="1">
      <alignment horizontal="center" vertical="center" wrapText="1"/>
    </xf>
    <xf numFmtId="0" fontId="54" fillId="0" borderId="48" xfId="0" applyFont="1" applyBorder="1" applyAlignment="1">
      <alignment horizontal="center" vertical="center"/>
    </xf>
    <xf numFmtId="0" fontId="58" fillId="0" borderId="48" xfId="0" applyFont="1" applyBorder="1" applyAlignment="1">
      <alignment horizontal="center" vertical="center"/>
    </xf>
    <xf numFmtId="0" fontId="54" fillId="0" borderId="0" xfId="0" applyFont="1" applyBorder="1" applyAlignment="1">
      <alignment horizontal="center" vertical="center"/>
    </xf>
    <xf numFmtId="0" fontId="54" fillId="0" borderId="49" xfId="0" applyFont="1" applyBorder="1" applyAlignment="1">
      <alignment horizontal="center" vertical="center"/>
    </xf>
    <xf numFmtId="179" fontId="54" fillId="0" borderId="50" xfId="0" applyNumberFormat="1" applyFont="1" applyBorder="1" applyAlignment="1">
      <alignment vertical="center"/>
    </xf>
    <xf numFmtId="0" fontId="54" fillId="0" borderId="49" xfId="0" applyFont="1" applyBorder="1" applyAlignment="1">
      <alignment horizontal="center" vertical="center" wrapText="1"/>
    </xf>
    <xf numFmtId="0" fontId="54" fillId="36" borderId="31" xfId="0" applyFont="1" applyFill="1" applyBorder="1" applyAlignment="1">
      <alignment horizontal="center" vertical="center" wrapText="1"/>
    </xf>
    <xf numFmtId="38" fontId="54" fillId="0" borderId="51" xfId="48" applyFont="1" applyBorder="1" applyAlignment="1">
      <alignment horizontal="center" vertical="center"/>
    </xf>
    <xf numFmtId="0" fontId="54" fillId="0" borderId="48" xfId="0" applyFont="1" applyBorder="1" applyAlignment="1">
      <alignment horizontal="left" vertical="center" wrapText="1"/>
    </xf>
    <xf numFmtId="0" fontId="54" fillId="0" borderId="52" xfId="0" applyFont="1" applyBorder="1" applyAlignment="1">
      <alignment horizontal="left" vertical="center" wrapText="1"/>
    </xf>
    <xf numFmtId="180" fontId="54" fillId="0" borderId="53" xfId="48" applyNumberFormat="1" applyFont="1" applyBorder="1" applyAlignment="1">
      <alignment horizontal="right" vertical="center"/>
    </xf>
    <xf numFmtId="181" fontId="54" fillId="0" borderId="44" xfId="48" applyNumberFormat="1" applyFont="1" applyFill="1" applyBorder="1" applyAlignment="1">
      <alignment vertical="center"/>
    </xf>
    <xf numFmtId="9" fontId="54" fillId="0" borderId="49" xfId="0" applyNumberFormat="1" applyFont="1" applyBorder="1" applyAlignment="1">
      <alignment horizontal="center" vertical="center" wrapText="1"/>
    </xf>
    <xf numFmtId="0" fontId="54" fillId="0" borderId="49" xfId="0" applyFont="1" applyBorder="1" applyAlignment="1">
      <alignment vertical="center"/>
    </xf>
    <xf numFmtId="0" fontId="54" fillId="0" borderId="54" xfId="0" applyFont="1" applyBorder="1" applyAlignment="1">
      <alignment vertical="center" wrapText="1"/>
    </xf>
    <xf numFmtId="0" fontId="54" fillId="0" borderId="54" xfId="0" applyFont="1" applyBorder="1" applyAlignment="1">
      <alignment horizontal="center" vertical="center" wrapText="1"/>
    </xf>
    <xf numFmtId="0" fontId="54"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54" xfId="0" applyFont="1" applyBorder="1" applyAlignment="1">
      <alignment horizontal="center" vertical="center"/>
    </xf>
    <xf numFmtId="0" fontId="54" fillId="0" borderId="54" xfId="0" applyFont="1" applyBorder="1" applyAlignment="1">
      <alignment horizontal="left" vertical="center" wrapText="1"/>
    </xf>
    <xf numFmtId="0" fontId="54" fillId="0" borderId="56" xfId="0" applyFont="1" applyBorder="1" applyAlignment="1">
      <alignment horizontal="left" vertical="center" wrapText="1"/>
    </xf>
    <xf numFmtId="9" fontId="54" fillId="0" borderId="57" xfId="0" applyNumberFormat="1" applyFont="1" applyBorder="1" applyAlignment="1">
      <alignment horizontal="center" vertical="center"/>
    </xf>
    <xf numFmtId="9" fontId="54" fillId="0" borderId="58" xfId="0" applyNumberFormat="1" applyFont="1" applyBorder="1" applyAlignment="1">
      <alignment horizontal="center" vertical="center"/>
    </xf>
    <xf numFmtId="9" fontId="54" fillId="0" borderId="59" xfId="0" applyNumberFormat="1" applyFont="1" applyBorder="1" applyAlignment="1">
      <alignment horizontal="center" vertical="center"/>
    </xf>
    <xf numFmtId="0" fontId="54" fillId="0" borderId="58" xfId="0" applyFont="1" applyBorder="1" applyAlignment="1">
      <alignment horizontal="center" vertical="center" wrapText="1"/>
    </xf>
    <xf numFmtId="0" fontId="54" fillId="0" borderId="57" xfId="0" applyFont="1" applyBorder="1" applyAlignment="1">
      <alignment horizontal="center" vertical="center"/>
    </xf>
    <xf numFmtId="0" fontId="54" fillId="0" borderId="58"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52"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1" xfId="0" applyFont="1" applyFill="1" applyBorder="1" applyAlignment="1">
      <alignment vertical="center" wrapText="1"/>
    </xf>
    <xf numFmtId="0" fontId="4" fillId="0" borderId="31"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3" xfId="0" applyFont="1" applyFill="1" applyBorder="1" applyAlignment="1">
      <alignment horizontal="left" vertical="center" wrapText="1"/>
    </xf>
    <xf numFmtId="0" fontId="54" fillId="0" borderId="48" xfId="0" applyFont="1" applyFill="1" applyBorder="1" applyAlignment="1">
      <alignment vertical="center" wrapText="1"/>
    </xf>
    <xf numFmtId="0" fontId="54" fillId="0" borderId="50" xfId="0" applyFont="1" applyBorder="1" applyAlignment="1">
      <alignment vertical="center"/>
    </xf>
    <xf numFmtId="0" fontId="54" fillId="0" borderId="49" xfId="0" applyFont="1" applyBorder="1" applyAlignment="1">
      <alignment horizontal="left" vertical="center" wrapText="1"/>
    </xf>
    <xf numFmtId="0" fontId="54" fillId="0" borderId="0" xfId="0" applyFont="1" applyFill="1" applyBorder="1" applyAlignment="1">
      <alignment horizontal="left" vertical="center" wrapText="1"/>
    </xf>
    <xf numFmtId="0" fontId="54" fillId="0" borderId="49" xfId="0" applyFont="1" applyFill="1" applyBorder="1" applyAlignment="1">
      <alignment horizontal="left" vertical="center" wrapText="1"/>
    </xf>
    <xf numFmtId="0" fontId="4" fillId="0" borderId="35" xfId="0" applyFont="1" applyBorder="1" applyAlignment="1">
      <alignment vertical="center" wrapText="1"/>
    </xf>
    <xf numFmtId="0" fontId="54" fillId="0" borderId="48" xfId="0" applyFont="1" applyFill="1" applyBorder="1" applyAlignment="1">
      <alignment horizontal="center" vertical="center" wrapText="1"/>
    </xf>
    <xf numFmtId="0" fontId="54" fillId="0" borderId="4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48" xfId="0" applyFont="1" applyFill="1" applyBorder="1" applyAlignment="1">
      <alignment horizontal="center" vertical="center"/>
    </xf>
    <xf numFmtId="0" fontId="54" fillId="0" borderId="0" xfId="0" applyFont="1" applyFill="1" applyBorder="1" applyAlignment="1">
      <alignment vertical="center"/>
    </xf>
    <xf numFmtId="0" fontId="54" fillId="0" borderId="49" xfId="0" applyFont="1" applyFill="1" applyBorder="1" applyAlignment="1">
      <alignment vertical="center"/>
    </xf>
    <xf numFmtId="9" fontId="54" fillId="0" borderId="50" xfId="42" applyFont="1" applyFill="1" applyBorder="1" applyAlignment="1">
      <alignment vertical="center"/>
    </xf>
    <xf numFmtId="0" fontId="54" fillId="0" borderId="49" xfId="0" applyFont="1" applyFill="1" applyBorder="1" applyAlignment="1">
      <alignment horizontal="center" vertical="center"/>
    </xf>
    <xf numFmtId="0" fontId="54" fillId="0" borderId="38" xfId="0" applyFont="1" applyFill="1" applyBorder="1" applyAlignment="1">
      <alignment vertical="center"/>
    </xf>
    <xf numFmtId="0" fontId="54" fillId="0" borderId="60" xfId="0" applyFont="1" applyFill="1" applyBorder="1" applyAlignment="1">
      <alignment vertical="center"/>
    </xf>
    <xf numFmtId="9" fontId="54" fillId="0" borderId="35" xfId="0" applyNumberFormat="1" applyFont="1" applyFill="1" applyBorder="1" applyAlignment="1">
      <alignment horizontal="center" vertical="center"/>
    </xf>
    <xf numFmtId="9" fontId="54" fillId="0" borderId="50" xfId="0" applyNumberFormat="1" applyFont="1" applyBorder="1" applyAlignment="1">
      <alignment vertical="center"/>
    </xf>
    <xf numFmtId="0" fontId="54" fillId="0" borderId="61" xfId="0" applyFont="1" applyBorder="1" applyAlignment="1">
      <alignment horizontal="center" vertical="center"/>
    </xf>
    <xf numFmtId="38" fontId="54" fillId="0" borderId="34" xfId="48" applyFont="1" applyBorder="1" applyAlignment="1">
      <alignment vertical="center"/>
    </xf>
    <xf numFmtId="0" fontId="54" fillId="0" borderId="33" xfId="0" applyFont="1" applyBorder="1" applyAlignment="1">
      <alignment vertical="center" wrapText="1"/>
    </xf>
    <xf numFmtId="0" fontId="54" fillId="0" borderId="48" xfId="0" applyFont="1" applyBorder="1" applyAlignment="1">
      <alignment horizontal="left" vertical="center" wrapText="1" shrinkToFit="1"/>
    </xf>
    <xf numFmtId="0" fontId="54" fillId="0" borderId="52" xfId="0" applyFont="1" applyBorder="1" applyAlignment="1">
      <alignment horizontal="center" vertical="center" wrapText="1"/>
    </xf>
    <xf numFmtId="0" fontId="4" fillId="0" borderId="47" xfId="0" applyFont="1" applyBorder="1" applyAlignment="1">
      <alignment horizontal="left" vertical="center" wrapText="1"/>
    </xf>
    <xf numFmtId="0" fontId="54" fillId="0" borderId="48" xfId="0" applyFont="1" applyFill="1" applyBorder="1" applyAlignment="1">
      <alignment horizontal="left" vertical="center" wrapText="1"/>
    </xf>
    <xf numFmtId="0" fontId="54" fillId="0" borderId="52"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47" xfId="0" applyFont="1" applyFill="1" applyBorder="1" applyAlignment="1">
      <alignment horizontal="left" vertical="center" wrapText="1"/>
    </xf>
    <xf numFmtId="0" fontId="54" fillId="0" borderId="35" xfId="0" applyFont="1" applyFill="1" applyBorder="1" applyAlignment="1">
      <alignment vertical="center" wrapText="1"/>
    </xf>
    <xf numFmtId="0" fontId="4" fillId="0" borderId="34" xfId="0" applyFont="1" applyBorder="1" applyAlignment="1">
      <alignment horizontal="left" vertical="center" wrapText="1"/>
    </xf>
    <xf numFmtId="0" fontId="54" fillId="0" borderId="34" xfId="0" applyFont="1" applyBorder="1" applyAlignment="1">
      <alignment horizontal="left" vertical="center" wrapText="1"/>
    </xf>
    <xf numFmtId="0" fontId="55" fillId="0" borderId="31" xfId="0" applyFont="1" applyBorder="1" applyAlignment="1">
      <alignment horizontal="left" vertical="center" wrapText="1"/>
    </xf>
    <xf numFmtId="41" fontId="54" fillId="0" borderId="16" xfId="0" applyNumberFormat="1" applyFont="1" applyFill="1" applyBorder="1" applyAlignment="1">
      <alignment horizontal="right" vertical="center"/>
    </xf>
    <xf numFmtId="0" fontId="58" fillId="0" borderId="32" xfId="0" applyFont="1" applyFill="1" applyBorder="1" applyAlignment="1">
      <alignment horizontal="center" vertical="center"/>
    </xf>
    <xf numFmtId="0" fontId="58" fillId="0" borderId="31" xfId="0" applyFont="1" applyFill="1" applyBorder="1" applyAlignment="1">
      <alignment horizontal="center" vertical="center"/>
    </xf>
    <xf numFmtId="0" fontId="65" fillId="0" borderId="31" xfId="0" applyFont="1" applyFill="1" applyBorder="1" applyAlignment="1">
      <alignment horizontal="left" vertical="center" wrapText="1"/>
    </xf>
    <xf numFmtId="0" fontId="65" fillId="0" borderId="47" xfId="0" applyFont="1" applyFill="1" applyBorder="1" applyAlignment="1">
      <alignment horizontal="center" vertical="center" wrapText="1"/>
    </xf>
    <xf numFmtId="0" fontId="54" fillId="0" borderId="35" xfId="0" applyFont="1" applyFill="1" applyBorder="1" applyAlignment="1">
      <alignment horizontal="center" vertical="center"/>
    </xf>
    <xf numFmtId="0" fontId="54" fillId="0" borderId="41" xfId="0" applyFont="1" applyFill="1" applyBorder="1" applyAlignment="1">
      <alignment vertical="center" wrapText="1"/>
    </xf>
    <xf numFmtId="0" fontId="55" fillId="0" borderId="48" xfId="0" applyFont="1" applyFill="1" applyBorder="1" applyAlignment="1">
      <alignment vertical="center" wrapText="1"/>
    </xf>
    <xf numFmtId="0" fontId="54" fillId="0" borderId="54" xfId="0" applyFont="1" applyFill="1" applyBorder="1" applyAlignment="1">
      <alignment vertical="center" wrapText="1"/>
    </xf>
    <xf numFmtId="178" fontId="60" fillId="34" borderId="28" xfId="0" applyNumberFormat="1" applyFont="1" applyFill="1" applyBorder="1" applyAlignment="1">
      <alignment horizontal="right" vertical="center"/>
    </xf>
    <xf numFmtId="41" fontId="60" fillId="34" borderId="12" xfId="0" applyNumberFormat="1" applyFont="1" applyFill="1" applyBorder="1" applyAlignment="1">
      <alignment horizontal="right" vertical="center"/>
    </xf>
    <xf numFmtId="0" fontId="54" fillId="33" borderId="63" xfId="0" applyFont="1" applyFill="1" applyBorder="1"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54" fillId="33" borderId="27" xfId="0" applyFont="1" applyFill="1" applyBorder="1" applyAlignment="1">
      <alignment horizontal="center" vertical="center" wrapText="1"/>
    </xf>
    <xf numFmtId="0" fontId="58" fillId="33" borderId="38" xfId="0" applyFont="1" applyFill="1" applyBorder="1" applyAlignment="1">
      <alignment horizontal="center" vertical="center"/>
    </xf>
    <xf numFmtId="0" fontId="54" fillId="33" borderId="51" xfId="0" applyFont="1" applyFill="1" applyBorder="1" applyAlignment="1">
      <alignment horizontal="center" vertical="center"/>
    </xf>
    <xf numFmtId="0" fontId="0" fillId="0" borderId="33" xfId="0" applyBorder="1" applyAlignment="1">
      <alignment horizontal="center" vertical="center"/>
    </xf>
    <xf numFmtId="0" fontId="54" fillId="33" borderId="63" xfId="0" applyFont="1" applyFill="1" applyBorder="1" applyAlignment="1">
      <alignment horizontal="center" vertical="center" wrapText="1"/>
    </xf>
    <xf numFmtId="0" fontId="54" fillId="33" borderId="48" xfId="0" applyFont="1" applyFill="1" applyBorder="1" applyAlignment="1">
      <alignment horizontal="center" vertical="center"/>
    </xf>
    <xf numFmtId="0" fontId="54" fillId="33" borderId="64" xfId="0" applyFont="1" applyFill="1" applyBorder="1" applyAlignment="1">
      <alignment horizontal="center" vertical="center"/>
    </xf>
    <xf numFmtId="0" fontId="58" fillId="33" borderId="48" xfId="0" applyFont="1" applyFill="1" applyBorder="1" applyAlignment="1">
      <alignment horizontal="center" vertical="center"/>
    </xf>
    <xf numFmtId="0" fontId="54" fillId="35" borderId="63" xfId="0" applyFont="1" applyFill="1" applyBorder="1" applyAlignment="1">
      <alignment horizontal="center" vertical="center" wrapText="1"/>
    </xf>
    <xf numFmtId="0" fontId="0" fillId="35" borderId="48" xfId="0" applyFill="1" applyBorder="1" applyAlignment="1">
      <alignment horizontal="center" vertical="center"/>
    </xf>
    <xf numFmtId="0" fontId="0" fillId="35" borderId="64" xfId="0" applyFill="1" applyBorder="1" applyAlignment="1">
      <alignment horizontal="center" vertical="center"/>
    </xf>
    <xf numFmtId="41" fontId="54" fillId="0" borderId="60" xfId="0" applyNumberFormat="1" applyFont="1" applyFill="1" applyBorder="1" applyAlignment="1">
      <alignment horizontal="right" vertical="center"/>
    </xf>
    <xf numFmtId="41" fontId="54" fillId="0" borderId="21" xfId="0" applyNumberFormat="1" applyFont="1" applyFill="1" applyBorder="1" applyAlignment="1">
      <alignment horizontal="right" vertical="center"/>
    </xf>
    <xf numFmtId="41" fontId="54" fillId="0" borderId="63" xfId="0" applyNumberFormat="1" applyFont="1" applyBorder="1" applyAlignment="1">
      <alignment vertical="center"/>
    </xf>
    <xf numFmtId="41" fontId="54" fillId="0" borderId="64" xfId="0" applyNumberFormat="1" applyFont="1" applyBorder="1" applyAlignment="1">
      <alignment vertical="center"/>
    </xf>
    <xf numFmtId="41" fontId="54" fillId="34" borderId="62" xfId="0" applyNumberFormat="1" applyFont="1" applyFill="1" applyBorder="1" applyAlignment="1">
      <alignment horizontal="right" vertical="center"/>
    </xf>
    <xf numFmtId="41" fontId="54" fillId="34" borderId="15" xfId="0" applyNumberFormat="1" applyFont="1" applyFill="1" applyBorder="1" applyAlignment="1">
      <alignment horizontal="right" vertical="center"/>
    </xf>
    <xf numFmtId="49" fontId="65" fillId="0" borderId="63" xfId="0" applyNumberFormat="1" applyFont="1" applyBorder="1" applyAlignment="1">
      <alignment horizontal="left" vertical="top" wrapText="1"/>
    </xf>
    <xf numFmtId="49" fontId="65" fillId="0" borderId="64" xfId="0" applyNumberFormat="1" applyFont="1" applyBorder="1" applyAlignment="1">
      <alignment horizontal="left" vertical="top" wrapText="1"/>
    </xf>
    <xf numFmtId="176" fontId="54" fillId="0" borderId="63" xfId="0" applyNumberFormat="1" applyFont="1" applyBorder="1" applyAlignment="1">
      <alignment horizontal="center" vertical="center"/>
    </xf>
    <xf numFmtId="176" fontId="54" fillId="0" borderId="64" xfId="0" applyNumberFormat="1" applyFont="1" applyBorder="1" applyAlignment="1">
      <alignment horizontal="center" vertical="center"/>
    </xf>
    <xf numFmtId="0" fontId="54" fillId="0" borderId="63" xfId="0" applyFont="1" applyFill="1" applyBorder="1" applyAlignment="1">
      <alignment vertical="center" wrapText="1"/>
    </xf>
    <xf numFmtId="0" fontId="54" fillId="0" borderId="64" xfId="0" applyFont="1" applyFill="1" applyBorder="1" applyAlignment="1">
      <alignment vertical="center" wrapText="1"/>
    </xf>
    <xf numFmtId="41" fontId="54" fillId="0" borderId="62" xfId="0" applyNumberFormat="1" applyFont="1" applyFill="1" applyBorder="1" applyAlignment="1">
      <alignment horizontal="right" vertical="center"/>
    </xf>
    <xf numFmtId="41" fontId="54" fillId="0" borderId="15" xfId="0" applyNumberFormat="1" applyFont="1" applyFill="1" applyBorder="1" applyAlignment="1">
      <alignment horizontal="right" vertical="center"/>
    </xf>
    <xf numFmtId="41" fontId="54" fillId="36" borderId="29" xfId="0" applyNumberFormat="1" applyFont="1" applyFill="1" applyBorder="1" applyAlignment="1">
      <alignment horizontal="center" vertical="center"/>
    </xf>
    <xf numFmtId="41" fontId="54" fillId="36" borderId="16" xfId="0" applyNumberFormat="1" applyFont="1" applyFill="1" applyBorder="1" applyAlignment="1">
      <alignment horizontal="center" vertical="center"/>
    </xf>
    <xf numFmtId="0" fontId="54" fillId="0" borderId="64" xfId="0" applyFont="1" applyFill="1" applyBorder="1" applyAlignment="1">
      <alignment vertical="center"/>
    </xf>
    <xf numFmtId="41" fontId="0" fillId="0" borderId="15"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54" fillId="0" borderId="29" xfId="0" applyNumberFormat="1" applyFont="1" applyFill="1" applyBorder="1" applyAlignment="1">
      <alignment horizontal="right" vertical="center"/>
    </xf>
    <xf numFmtId="41" fontId="54" fillId="0" borderId="16" xfId="0" applyNumberFormat="1" applyFont="1" applyFill="1" applyBorder="1" applyAlignment="1">
      <alignment horizontal="right" vertical="center"/>
    </xf>
    <xf numFmtId="49" fontId="54" fillId="0" borderId="63" xfId="0" applyNumberFormat="1" applyFont="1" applyBorder="1" applyAlignment="1">
      <alignment horizontal="left" vertical="center" wrapText="1"/>
    </xf>
    <xf numFmtId="49" fontId="54" fillId="0" borderId="64" xfId="0" applyNumberFormat="1" applyFont="1" applyBorder="1" applyAlignment="1">
      <alignment horizontal="left" vertical="center" wrapText="1"/>
    </xf>
    <xf numFmtId="41" fontId="0" fillId="0" borderId="16" xfId="0" applyNumberFormat="1" applyFill="1" applyBorder="1" applyAlignment="1">
      <alignment horizontal="right" vertical="center"/>
    </xf>
    <xf numFmtId="41" fontId="0" fillId="0" borderId="16" xfId="0" applyNumberFormat="1" applyFont="1" applyFill="1" applyBorder="1" applyAlignment="1">
      <alignment horizontal="right" vertical="center"/>
    </xf>
    <xf numFmtId="41" fontId="54" fillId="0" borderId="62" xfId="0" applyNumberFormat="1" applyFont="1" applyBorder="1" applyAlignment="1">
      <alignment vertical="center"/>
    </xf>
    <xf numFmtId="41" fontId="0" fillId="0" borderId="15" xfId="0" applyNumberFormat="1" applyFont="1" applyBorder="1" applyAlignment="1">
      <alignment vertical="center"/>
    </xf>
    <xf numFmtId="41" fontId="0" fillId="34" borderId="15" xfId="0" applyNumberFormat="1" applyFont="1" applyFill="1" applyBorder="1" applyAlignment="1">
      <alignment horizontal="right" vertical="center"/>
    </xf>
    <xf numFmtId="41" fontId="54"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54" fillId="0" borderId="62" xfId="0" applyNumberFormat="1" applyFont="1" applyBorder="1" applyAlignment="1">
      <alignment horizontal="right" vertical="center"/>
    </xf>
    <xf numFmtId="41" fontId="58" fillId="0" borderId="15" xfId="0" applyNumberFormat="1" applyFont="1" applyBorder="1" applyAlignment="1">
      <alignment horizontal="right" vertical="center"/>
    </xf>
    <xf numFmtId="41" fontId="54" fillId="0" borderId="60" xfId="0" applyNumberFormat="1" applyFont="1" applyBorder="1" applyAlignment="1">
      <alignment horizontal="right" vertical="center"/>
    </xf>
    <xf numFmtId="41" fontId="58" fillId="0" borderId="21" xfId="0" applyNumberFormat="1" applyFont="1" applyBorder="1" applyAlignment="1">
      <alignment horizontal="right" vertical="center"/>
    </xf>
    <xf numFmtId="41" fontId="0" fillId="0" borderId="15" xfId="0" applyNumberFormat="1" applyFill="1" applyBorder="1" applyAlignment="1">
      <alignment horizontal="right" vertical="center"/>
    </xf>
    <xf numFmtId="41" fontId="0" fillId="0" borderId="21" xfId="0" applyNumberFormat="1" applyFont="1" applyBorder="1" applyAlignment="1">
      <alignment horizontal="right" vertical="center"/>
    </xf>
    <xf numFmtId="49" fontId="65" fillId="0" borderId="63" xfId="0" applyNumberFormat="1" applyFont="1" applyBorder="1" applyAlignment="1">
      <alignment horizontal="left" vertical="center" wrapText="1"/>
    </xf>
    <xf numFmtId="49" fontId="65" fillId="0" borderId="64" xfId="0" applyNumberFormat="1" applyFont="1" applyBorder="1" applyAlignment="1">
      <alignment horizontal="left" vertical="center"/>
    </xf>
    <xf numFmtId="41" fontId="0" fillId="0" borderId="15" xfId="0" applyNumberFormat="1" applyBorder="1" applyAlignment="1">
      <alignment horizontal="right" vertical="center"/>
    </xf>
    <xf numFmtId="41" fontId="0" fillId="0" borderId="21" xfId="0" applyNumberFormat="1" applyBorder="1" applyAlignment="1">
      <alignment horizontal="right" vertical="center"/>
    </xf>
    <xf numFmtId="41" fontId="0" fillId="0" borderId="15" xfId="0" applyNumberFormat="1" applyBorder="1" applyAlignment="1">
      <alignment vertical="center"/>
    </xf>
    <xf numFmtId="41" fontId="0" fillId="34" borderId="15" xfId="0" applyNumberFormat="1" applyFill="1" applyBorder="1" applyAlignment="1">
      <alignment horizontal="right" vertical="center"/>
    </xf>
    <xf numFmtId="41" fontId="54" fillId="36" borderId="16" xfId="0" applyNumberFormat="1" applyFont="1" applyFill="1" applyBorder="1" applyAlignment="1">
      <alignment horizontal="right" vertical="center"/>
    </xf>
    <xf numFmtId="41" fontId="54" fillId="0" borderId="15" xfId="0" applyNumberFormat="1" applyFont="1" applyBorder="1" applyAlignment="1">
      <alignment horizontal="right" vertical="center"/>
    </xf>
    <xf numFmtId="41" fontId="54" fillId="0" borderId="21" xfId="0" applyNumberFormat="1" applyFont="1" applyBorder="1" applyAlignment="1">
      <alignment horizontal="right" vertical="center"/>
    </xf>
    <xf numFmtId="41" fontId="54" fillId="0" borderId="29" xfId="0" applyNumberFormat="1" applyFont="1" applyFill="1" applyBorder="1" applyAlignment="1">
      <alignment horizontal="center" vertical="center"/>
    </xf>
    <xf numFmtId="41" fontId="54" fillId="0" borderId="16"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58"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65" xfId="0" applyBorder="1" applyAlignment="1">
      <alignment vertical="center"/>
    </xf>
    <xf numFmtId="0" fontId="58" fillId="33" borderId="66" xfId="0" applyFont="1" applyFill="1" applyBorder="1" applyAlignment="1">
      <alignment horizontal="center" vertical="center" wrapText="1"/>
    </xf>
    <xf numFmtId="0" fontId="0" fillId="0" borderId="49" xfId="0" applyBorder="1" applyAlignment="1">
      <alignment vertical="center" wrapText="1"/>
    </xf>
    <xf numFmtId="0" fontId="0" fillId="0" borderId="67" xfId="0" applyBorder="1" applyAlignment="1">
      <alignment vertical="center"/>
    </xf>
    <xf numFmtId="0" fontId="58" fillId="33" borderId="68" xfId="0" applyFont="1" applyFill="1" applyBorder="1" applyAlignment="1">
      <alignment horizontal="center" vertical="center" wrapText="1"/>
    </xf>
    <xf numFmtId="0" fontId="0" fillId="0" borderId="69" xfId="0" applyBorder="1" applyAlignment="1">
      <alignment vertical="center"/>
    </xf>
    <xf numFmtId="0" fontId="0" fillId="0" borderId="70" xfId="0" applyBorder="1" applyAlignment="1">
      <alignment vertical="center"/>
    </xf>
    <xf numFmtId="0" fontId="55" fillId="33" borderId="40" xfId="0" applyFont="1" applyFill="1" applyBorder="1" applyAlignment="1">
      <alignment horizontal="center" vertical="center" wrapText="1"/>
    </xf>
    <xf numFmtId="0" fontId="57" fillId="0" borderId="52" xfId="0" applyFont="1" applyBorder="1" applyAlignment="1">
      <alignment vertical="center" wrapText="1"/>
    </xf>
    <xf numFmtId="0" fontId="0" fillId="0" borderId="71" xfId="0" applyBorder="1" applyAlignment="1">
      <alignment vertical="center"/>
    </xf>
    <xf numFmtId="0" fontId="58" fillId="33" borderId="72" xfId="0" applyFont="1" applyFill="1" applyBorder="1" applyAlignment="1">
      <alignment horizontal="center" vertical="center" wrapText="1"/>
    </xf>
    <xf numFmtId="0" fontId="0" fillId="0" borderId="73" xfId="0" applyBorder="1" applyAlignment="1">
      <alignment vertical="center" wrapText="1"/>
    </xf>
    <xf numFmtId="0" fontId="0" fillId="0" borderId="74" xfId="0" applyBorder="1" applyAlignment="1">
      <alignment vertical="center"/>
    </xf>
    <xf numFmtId="182" fontId="54" fillId="36" borderId="29" xfId="0" applyNumberFormat="1" applyFont="1" applyFill="1" applyBorder="1" applyAlignment="1">
      <alignment horizontal="right" vertical="center"/>
    </xf>
    <xf numFmtId="182" fontId="54" fillId="36" borderId="16" xfId="0" applyNumberFormat="1" applyFont="1" applyFill="1" applyBorder="1" applyAlignment="1">
      <alignment horizontal="right" vertical="center"/>
    </xf>
    <xf numFmtId="0" fontId="67" fillId="33" borderId="26" xfId="0" applyFont="1" applyFill="1" applyBorder="1" applyAlignment="1">
      <alignment vertical="center" wrapText="1"/>
    </xf>
    <xf numFmtId="0" fontId="67" fillId="33" borderId="75" xfId="0" applyFont="1" applyFill="1" applyBorder="1" applyAlignment="1">
      <alignment vertical="center"/>
    </xf>
    <xf numFmtId="182" fontId="0" fillId="36" borderId="16" xfId="0" applyNumberFormat="1" applyFill="1" applyBorder="1" applyAlignment="1">
      <alignment horizontal="right" vertical="center"/>
    </xf>
    <xf numFmtId="182" fontId="54" fillId="0" borderId="60" xfId="0" applyNumberFormat="1" applyFont="1" applyFill="1" applyBorder="1" applyAlignment="1">
      <alignment horizontal="center" vertical="center"/>
    </xf>
    <xf numFmtId="182" fontId="54" fillId="0" borderId="21" xfId="0" applyNumberFormat="1" applyFont="1" applyFill="1" applyBorder="1" applyAlignment="1">
      <alignment horizontal="center" vertical="center"/>
    </xf>
    <xf numFmtId="182" fontId="54" fillId="0" borderId="62" xfId="0" applyNumberFormat="1" applyFont="1" applyBorder="1" applyAlignment="1">
      <alignment horizontal="right" vertical="center"/>
    </xf>
    <xf numFmtId="182" fontId="0" fillId="0" borderId="15" xfId="0" applyNumberFormat="1" applyBorder="1" applyAlignment="1">
      <alignment horizontal="right" vertical="center"/>
    </xf>
    <xf numFmtId="0" fontId="63" fillId="35" borderId="11"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37" xfId="0" applyFont="1" applyFill="1" applyBorder="1" applyAlignment="1">
      <alignment horizontal="center" vertical="center" wrapText="1"/>
    </xf>
    <xf numFmtId="0" fontId="58" fillId="0" borderId="30" xfId="0" applyFont="1" applyBorder="1" applyAlignment="1">
      <alignment horizontal="center" vertical="center"/>
    </xf>
    <xf numFmtId="0" fontId="58" fillId="0" borderId="26" xfId="0" applyFont="1" applyBorder="1" applyAlignment="1">
      <alignment horizontal="center" vertical="center"/>
    </xf>
    <xf numFmtId="0" fontId="58" fillId="0" borderId="69" xfId="0" applyFont="1" applyBorder="1" applyAlignment="1">
      <alignment horizontal="center" vertical="center"/>
    </xf>
    <xf numFmtId="0" fontId="55" fillId="33"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21" xfId="0" applyBorder="1" applyAlignment="1">
      <alignment horizontal="left" vertical="center" wrapText="1"/>
    </xf>
    <xf numFmtId="0" fontId="0" fillId="33" borderId="38" xfId="0" applyFill="1" applyBorder="1" applyAlignment="1">
      <alignment horizontal="center" vertical="center"/>
    </xf>
    <xf numFmtId="0" fontId="0" fillId="33" borderId="76" xfId="0" applyFill="1" applyBorder="1" applyAlignment="1">
      <alignment horizontal="center" vertical="center"/>
    </xf>
    <xf numFmtId="0" fontId="0" fillId="33" borderId="77" xfId="0" applyFill="1" applyBorder="1" applyAlignment="1">
      <alignment horizontal="center" vertical="center"/>
    </xf>
    <xf numFmtId="0" fontId="58" fillId="33" borderId="63" xfId="0" applyFont="1" applyFill="1" applyBorder="1" applyAlignment="1">
      <alignment horizontal="center" vertical="center" wrapText="1"/>
    </xf>
    <xf numFmtId="0" fontId="58" fillId="33" borderId="48" xfId="0" applyFont="1" applyFill="1" applyBorder="1" applyAlignment="1">
      <alignment horizontal="center" vertical="center" wrapText="1"/>
    </xf>
    <xf numFmtId="0" fontId="58" fillId="33" borderId="64" xfId="0" applyFont="1" applyFill="1" applyBorder="1" applyAlignment="1">
      <alignment horizontal="center" vertical="center" wrapText="1"/>
    </xf>
    <xf numFmtId="0" fontId="63" fillId="35" borderId="66"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54" fillId="33" borderId="72" xfId="0" applyFont="1" applyFill="1" applyBorder="1" applyAlignment="1">
      <alignment horizontal="center" vertical="center" wrapText="1"/>
    </xf>
    <xf numFmtId="0" fontId="54" fillId="33" borderId="73" xfId="0" applyFont="1" applyFill="1" applyBorder="1" applyAlignment="1">
      <alignment horizontal="center" vertical="center" wrapText="1"/>
    </xf>
    <xf numFmtId="0" fontId="54" fillId="33" borderId="21" xfId="0" applyFont="1" applyFill="1" applyBorder="1" applyAlignment="1">
      <alignment horizontal="center" vertical="center" wrapText="1"/>
    </xf>
    <xf numFmtId="41" fontId="0" fillId="0" borderId="21" xfId="0" applyNumberFormat="1" applyFill="1" applyBorder="1" applyAlignment="1">
      <alignment horizontal="right" vertical="center"/>
    </xf>
    <xf numFmtId="41" fontId="54" fillId="0" borderId="62" xfId="0" applyNumberFormat="1" applyFont="1" applyFill="1" applyBorder="1" applyAlignment="1">
      <alignment vertical="center"/>
    </xf>
    <xf numFmtId="41" fontId="0" fillId="0" borderId="15" xfId="0" applyNumberFormat="1" applyFill="1" applyBorder="1" applyAlignment="1">
      <alignment vertical="center"/>
    </xf>
    <xf numFmtId="41" fontId="0" fillId="0" borderId="15" xfId="0" applyNumberFormat="1" applyFont="1" applyFill="1" applyBorder="1" applyAlignment="1">
      <alignment vertical="center"/>
    </xf>
    <xf numFmtId="41" fontId="54" fillId="0" borderId="60" xfId="0" applyNumberFormat="1" applyFont="1" applyFill="1" applyBorder="1" applyAlignment="1">
      <alignment horizontal="center" vertical="center"/>
    </xf>
    <xf numFmtId="41" fontId="54" fillId="0" borderId="21" xfId="0" applyNumberFormat="1" applyFont="1" applyFill="1" applyBorder="1" applyAlignment="1">
      <alignment horizontal="center" vertical="center"/>
    </xf>
    <xf numFmtId="41" fontId="58" fillId="36" borderId="16" xfId="0" applyNumberFormat="1" applyFont="1" applyFill="1" applyBorder="1" applyAlignment="1">
      <alignment horizontal="right" vertical="center"/>
    </xf>
    <xf numFmtId="41" fontId="58" fillId="0" borderId="15" xfId="0" applyNumberFormat="1" applyFont="1" applyBorder="1" applyAlignment="1">
      <alignment vertical="center"/>
    </xf>
    <xf numFmtId="41" fontId="58" fillId="34" borderId="15" xfId="0" applyNumberFormat="1" applyFont="1" applyFill="1" applyBorder="1" applyAlignment="1">
      <alignment horizontal="right" vertical="center"/>
    </xf>
    <xf numFmtId="41" fontId="58" fillId="0" borderId="16" xfId="0" applyNumberFormat="1" applyFont="1" applyFill="1" applyBorder="1" applyAlignment="1">
      <alignment horizontal="right" vertical="center"/>
    </xf>
    <xf numFmtId="41" fontId="4" fillId="0" borderId="62" xfId="0" applyNumberFormat="1" applyFont="1" applyFill="1" applyBorder="1" applyAlignment="1">
      <alignment horizontal="right" vertical="center"/>
    </xf>
    <xf numFmtId="41" fontId="68" fillId="0" borderId="15" xfId="0" applyNumberFormat="1" applyFont="1" applyFill="1" applyBorder="1" applyAlignment="1">
      <alignment horizontal="right" vertical="center"/>
    </xf>
    <xf numFmtId="41" fontId="4" fillId="0" borderId="60" xfId="0" applyNumberFormat="1" applyFont="1" applyFill="1" applyBorder="1" applyAlignment="1">
      <alignment horizontal="right" vertical="center"/>
    </xf>
    <xf numFmtId="41" fontId="68" fillId="0" borderId="21" xfId="0" applyNumberFormat="1" applyFont="1" applyFill="1" applyBorder="1" applyAlignment="1">
      <alignment horizontal="right" vertical="center"/>
    </xf>
    <xf numFmtId="41" fontId="4" fillId="0" borderId="29" xfId="0" applyNumberFormat="1" applyFont="1" applyFill="1" applyBorder="1" applyAlignment="1">
      <alignment horizontal="right" vertical="center"/>
    </xf>
    <xf numFmtId="41" fontId="4" fillId="0" borderId="16" xfId="0" applyNumberFormat="1" applyFont="1" applyFill="1" applyBorder="1" applyAlignment="1">
      <alignment horizontal="right" vertical="center"/>
    </xf>
    <xf numFmtId="41" fontId="4" fillId="0" borderId="29" xfId="0" applyNumberFormat="1" applyFont="1" applyFill="1" applyBorder="1" applyAlignment="1">
      <alignment horizontal="center" vertical="center"/>
    </xf>
    <xf numFmtId="41" fontId="4" fillId="0" borderId="16" xfId="0" applyNumberFormat="1" applyFont="1" applyFill="1" applyBorder="1" applyAlignment="1">
      <alignment horizontal="center" vertical="center"/>
    </xf>
    <xf numFmtId="41" fontId="4" fillId="0" borderId="60" xfId="0" applyNumberFormat="1" applyFont="1" applyFill="1" applyBorder="1" applyAlignment="1">
      <alignment horizontal="center" vertical="center"/>
    </xf>
    <xf numFmtId="41" fontId="4" fillId="0" borderId="21" xfId="0" applyNumberFormat="1" applyFont="1" applyFill="1" applyBorder="1" applyAlignment="1">
      <alignment horizontal="center" vertical="center"/>
    </xf>
    <xf numFmtId="183" fontId="54" fillId="36" borderId="29" xfId="0" applyNumberFormat="1" applyFont="1" applyFill="1" applyBorder="1" applyAlignment="1">
      <alignment horizontal="right" vertical="center"/>
    </xf>
    <xf numFmtId="183" fontId="0" fillId="36" borderId="16" xfId="0" applyNumberFormat="1" applyFill="1" applyBorder="1" applyAlignment="1">
      <alignment horizontal="right" vertical="center"/>
    </xf>
    <xf numFmtId="41" fontId="54" fillId="0" borderId="29" xfId="0" applyNumberFormat="1" applyFont="1" applyFill="1" applyBorder="1" applyAlignment="1" quotePrefix="1">
      <alignment horizontal="right" vertical="center"/>
    </xf>
    <xf numFmtId="41" fontId="54" fillId="0" borderId="62" xfId="0" applyNumberFormat="1" applyFont="1" applyFill="1" applyBorder="1" applyAlignment="1" quotePrefix="1">
      <alignment horizontal="right" vertical="center"/>
    </xf>
    <xf numFmtId="41" fontId="68" fillId="0" borderId="16" xfId="0" applyNumberFormat="1" applyFont="1" applyFill="1" applyBorder="1" applyAlignment="1">
      <alignment horizontal="right" vertical="center"/>
    </xf>
    <xf numFmtId="41" fontId="4" fillId="0" borderId="62" xfId="0" applyNumberFormat="1" applyFont="1" applyFill="1" applyBorder="1" applyAlignment="1">
      <alignment vertical="center"/>
    </xf>
    <xf numFmtId="41" fontId="68" fillId="0" borderId="15" xfId="0" applyNumberFormat="1" applyFont="1" applyFill="1" applyBorder="1" applyAlignment="1">
      <alignment vertical="center"/>
    </xf>
    <xf numFmtId="0" fontId="4" fillId="0" borderId="63" xfId="0" applyFont="1" applyFill="1" applyBorder="1" applyAlignment="1">
      <alignment vertical="center" wrapText="1"/>
    </xf>
    <xf numFmtId="0" fontId="4" fillId="0" borderId="64" xfId="0" applyFont="1" applyFill="1" applyBorder="1" applyAlignment="1">
      <alignment vertical="center"/>
    </xf>
    <xf numFmtId="41" fontId="54" fillId="0" borderId="63" xfId="0" applyNumberFormat="1" applyFont="1" applyFill="1" applyBorder="1" applyAlignment="1">
      <alignment horizontal="center" vertical="center"/>
    </xf>
    <xf numFmtId="41" fontId="0" fillId="0" borderId="64" xfId="0" applyNumberFormat="1" applyFill="1" applyBorder="1" applyAlignment="1">
      <alignment horizontal="center" vertical="center"/>
    </xf>
    <xf numFmtId="41" fontId="4" fillId="36" borderId="29" xfId="0" applyNumberFormat="1" applyFont="1" applyFill="1" applyBorder="1" applyAlignment="1">
      <alignment horizontal="right" vertical="center"/>
    </xf>
    <xf numFmtId="41" fontId="4" fillId="36" borderId="16" xfId="0" applyNumberFormat="1" applyFont="1" applyFill="1" applyBorder="1" applyAlignment="1">
      <alignment horizontal="right" vertical="center"/>
    </xf>
    <xf numFmtId="41" fontId="4" fillId="0" borderId="62" xfId="0" applyNumberFormat="1" applyFont="1" applyBorder="1" applyAlignment="1">
      <alignment vertical="center"/>
    </xf>
    <xf numFmtId="41" fontId="68" fillId="0" borderId="15" xfId="0" applyNumberFormat="1" applyFont="1" applyBorder="1" applyAlignment="1">
      <alignment vertical="center"/>
    </xf>
    <xf numFmtId="41" fontId="68" fillId="36" borderId="16" xfId="0" applyNumberFormat="1" applyFont="1" applyFill="1" applyBorder="1" applyAlignment="1">
      <alignment horizontal="right" vertical="center"/>
    </xf>
    <xf numFmtId="49" fontId="65" fillId="0" borderId="63" xfId="0" applyNumberFormat="1" applyFont="1" applyFill="1" applyBorder="1" applyAlignment="1">
      <alignment horizontal="left" vertical="center"/>
    </xf>
    <xf numFmtId="49" fontId="65" fillId="0" borderId="64" xfId="0" applyNumberFormat="1" applyFont="1" applyFill="1" applyBorder="1" applyAlignment="1">
      <alignment horizontal="left" vertical="center"/>
    </xf>
    <xf numFmtId="49" fontId="65" fillId="0" borderId="63" xfId="0" applyNumberFormat="1" applyFont="1" applyFill="1" applyBorder="1" applyAlignment="1">
      <alignment horizontal="left" vertical="center" wrapText="1"/>
    </xf>
    <xf numFmtId="49" fontId="65" fillId="0" borderId="64" xfId="0" applyNumberFormat="1" applyFont="1" applyFill="1" applyBorder="1" applyAlignment="1">
      <alignment horizontal="left" vertical="center" wrapText="1"/>
    </xf>
    <xf numFmtId="0" fontId="54" fillId="0" borderId="63" xfId="0" applyFont="1" applyBorder="1" applyAlignment="1">
      <alignment horizontal="center" vertical="center"/>
    </xf>
    <xf numFmtId="0" fontId="54" fillId="0" borderId="64" xfId="0" applyFont="1" applyBorder="1" applyAlignment="1">
      <alignment horizontal="center" vertical="center"/>
    </xf>
    <xf numFmtId="41" fontId="4" fillId="34" borderId="62" xfId="0" applyNumberFormat="1" applyFont="1" applyFill="1" applyBorder="1" applyAlignment="1">
      <alignment horizontal="right" vertical="center"/>
    </xf>
    <xf numFmtId="41" fontId="68" fillId="34" borderId="15" xfId="0" applyNumberFormat="1" applyFont="1" applyFill="1" applyBorder="1" applyAlignment="1">
      <alignment horizontal="right" vertical="center"/>
    </xf>
    <xf numFmtId="41" fontId="4" fillId="0" borderId="60" xfId="0" applyNumberFormat="1" applyFont="1" applyBorder="1" applyAlignment="1">
      <alignment horizontal="right" vertical="center"/>
    </xf>
    <xf numFmtId="41" fontId="68" fillId="0" borderId="21" xfId="0" applyNumberFormat="1" applyFont="1" applyBorder="1" applyAlignment="1">
      <alignment horizontal="right" vertical="center"/>
    </xf>
    <xf numFmtId="0" fontId="63" fillId="33" borderId="61"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64" xfId="0" applyFont="1" applyFill="1" applyBorder="1" applyAlignment="1">
      <alignment horizontal="left" vertical="center" wrapText="1"/>
    </xf>
    <xf numFmtId="49" fontId="65" fillId="0" borderId="64" xfId="0" applyNumberFormat="1" applyFont="1" applyBorder="1" applyAlignment="1">
      <alignment horizontal="left" vertical="center" wrapText="1"/>
    </xf>
    <xf numFmtId="49" fontId="54" fillId="0" borderId="64" xfId="0" applyNumberFormat="1" applyFont="1" applyBorder="1" applyAlignment="1">
      <alignment horizontal="left" vertical="center"/>
    </xf>
    <xf numFmtId="41" fontId="54"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4" fillId="34" borderId="29" xfId="0" applyNumberFormat="1" applyFont="1" applyFill="1" applyBorder="1" applyAlignment="1">
      <alignment horizontal="center" vertical="center"/>
    </xf>
    <xf numFmtId="41" fontId="54" fillId="34" borderId="16" xfId="0" applyNumberFormat="1" applyFont="1" applyFill="1" applyBorder="1" applyAlignment="1">
      <alignment horizontal="center" vertical="center"/>
    </xf>
    <xf numFmtId="49" fontId="65" fillId="0" borderId="63" xfId="0" applyNumberFormat="1" applyFont="1" applyBorder="1" applyAlignment="1">
      <alignment horizontal="left" vertical="center"/>
    </xf>
    <xf numFmtId="41" fontId="54" fillId="34" borderId="60"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60" fillId="34" borderId="29" xfId="0" applyNumberFormat="1" applyFont="1" applyFill="1" applyBorder="1" applyAlignment="1">
      <alignment horizontal="right" vertical="center"/>
    </xf>
    <xf numFmtId="41" fontId="44" fillId="34" borderId="16" xfId="0" applyNumberFormat="1" applyFont="1" applyFill="1" applyBorder="1" applyAlignment="1">
      <alignment horizontal="right" vertical="center"/>
    </xf>
    <xf numFmtId="41" fontId="54" fillId="34" borderId="27" xfId="0" applyNumberFormat="1" applyFont="1" applyFill="1" applyBorder="1" applyAlignment="1">
      <alignment horizontal="right" vertical="center"/>
    </xf>
    <xf numFmtId="41" fontId="0" fillId="34" borderId="78" xfId="0" applyNumberFormat="1" applyFill="1" applyBorder="1" applyAlignment="1">
      <alignment horizontal="right" vertical="center"/>
    </xf>
    <xf numFmtId="41" fontId="60" fillId="34" borderId="62" xfId="0" applyNumberFormat="1" applyFont="1" applyFill="1" applyBorder="1" applyAlignment="1">
      <alignment horizontal="right" vertical="center"/>
    </xf>
    <xf numFmtId="41" fontId="44" fillId="34" borderId="15" xfId="0" applyNumberFormat="1" applyFont="1" applyFill="1" applyBorder="1" applyAlignment="1">
      <alignment horizontal="right" vertical="center"/>
    </xf>
    <xf numFmtId="41" fontId="60" fillId="34" borderId="60" xfId="0" applyNumberFormat="1" applyFont="1" applyFill="1" applyBorder="1" applyAlignment="1">
      <alignment horizontal="right" vertical="center"/>
    </xf>
    <xf numFmtId="41" fontId="44" fillId="34" borderId="21" xfId="0" applyNumberFormat="1" applyFont="1" applyFill="1" applyBorder="1" applyAlignment="1">
      <alignment horizontal="right" vertical="center"/>
    </xf>
    <xf numFmtId="49" fontId="54" fillId="0" borderId="63" xfId="0" applyNumberFormat="1" applyFont="1" applyFill="1" applyBorder="1" applyAlignment="1">
      <alignment horizontal="left" vertical="center" wrapText="1"/>
    </xf>
    <xf numFmtId="49" fontId="54" fillId="0" borderId="64" xfId="0" applyNumberFormat="1" applyFont="1" applyFill="1" applyBorder="1" applyAlignment="1">
      <alignment horizontal="left" vertical="center" wrapText="1"/>
    </xf>
    <xf numFmtId="184" fontId="54" fillId="36" borderId="29" xfId="0" applyNumberFormat="1" applyFont="1" applyFill="1" applyBorder="1" applyAlignment="1">
      <alignment horizontal="right" vertical="center"/>
    </xf>
    <xf numFmtId="184" fontId="0" fillId="36" borderId="16" xfId="0" applyNumberFormat="1" applyFill="1" applyBorder="1" applyAlignment="1">
      <alignment horizontal="right" vertical="center"/>
    </xf>
    <xf numFmtId="49" fontId="4" fillId="0" borderId="63"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54" fillId="0" borderId="64" xfId="0" applyNumberFormat="1" applyFont="1" applyFill="1" applyBorder="1" applyAlignment="1">
      <alignment horizontal="left" vertical="center"/>
    </xf>
    <xf numFmtId="38" fontId="4" fillId="34" borderId="62" xfId="48" applyFont="1" applyFill="1" applyBorder="1" applyAlignment="1">
      <alignment horizontal="right" vertical="center"/>
    </xf>
    <xf numFmtId="38" fontId="4" fillId="34" borderId="15" xfId="48" applyFont="1" applyFill="1" applyBorder="1" applyAlignment="1">
      <alignment horizontal="right" vertical="center"/>
    </xf>
    <xf numFmtId="0" fontId="65" fillId="0" borderId="63" xfId="0" applyFont="1" applyFill="1" applyBorder="1" applyAlignment="1">
      <alignment vertical="center" wrapText="1"/>
    </xf>
    <xf numFmtId="0" fontId="65" fillId="0" borderId="64" xfId="0" applyFont="1" applyFill="1" applyBorder="1" applyAlignment="1">
      <alignment vertical="center" wrapText="1"/>
    </xf>
    <xf numFmtId="41" fontId="54" fillId="0" borderId="28" xfId="0" applyNumberFormat="1" applyFont="1" applyBorder="1" applyAlignment="1">
      <alignment horizontal="right" vertical="center"/>
    </xf>
    <xf numFmtId="41" fontId="0" fillId="0" borderId="12" xfId="0" applyNumberForma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27"/>
  <sheetViews>
    <sheetView tabSelected="1" view="pageBreakPreview" zoomScaleSheetLayoutView="100" zoomScalePageLayoutView="0" workbookViewId="0" topLeftCell="A1">
      <pane xSplit="2" ySplit="4" topLeftCell="C5" activePane="bottomRight" state="frozen"/>
      <selection pane="topLeft" activeCell="I25" sqref="I25"/>
      <selection pane="topRight" activeCell="I25" sqref="I25"/>
      <selection pane="bottomLeft" activeCell="I25" sqref="I25"/>
      <selection pane="bottomRight" activeCell="F5" sqref="F5"/>
    </sheetView>
  </sheetViews>
  <sheetFormatPr defaultColWidth="9.140625" defaultRowHeight="15"/>
  <cols>
    <col min="1" max="1" width="4.140625" style="1" customWidth="1"/>
    <col min="2" max="2" width="30.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1" width="35.8515625" style="1" customWidth="1"/>
    <col min="12" max="14" width="12.57421875" style="1" customWidth="1"/>
    <col min="15" max="15" width="12.28125" style="1" customWidth="1"/>
    <col min="16" max="16" width="16.57421875" style="1" customWidth="1"/>
    <col min="17" max="18" width="12.28125" style="1" customWidth="1"/>
    <col min="19" max="19" width="22.7109375" style="1" customWidth="1"/>
    <col min="20" max="16384" width="9.00390625" style="1" customWidth="1"/>
  </cols>
  <sheetData>
    <row r="1" ht="20.25" customHeight="1" thickBot="1">
      <c r="A1" s="4" t="s">
        <v>162</v>
      </c>
    </row>
    <row r="2" spans="1:19" s="2" customFormat="1" ht="12.75" customHeight="1">
      <c r="A2" s="246" t="s">
        <v>4</v>
      </c>
      <c r="B2" s="246" t="s">
        <v>25</v>
      </c>
      <c r="C2" s="250" t="s">
        <v>29</v>
      </c>
      <c r="D2" s="246" t="s">
        <v>134</v>
      </c>
      <c r="E2" s="246" t="s">
        <v>53</v>
      </c>
      <c r="F2" s="246" t="s">
        <v>0</v>
      </c>
      <c r="G2" s="246" t="s">
        <v>54</v>
      </c>
      <c r="H2" s="246" t="s">
        <v>36</v>
      </c>
      <c r="I2" s="246" t="s">
        <v>1</v>
      </c>
      <c r="J2" s="246" t="s">
        <v>52</v>
      </c>
      <c r="K2" s="242" t="s">
        <v>23</v>
      </c>
      <c r="L2" s="243"/>
      <c r="M2" s="243"/>
      <c r="N2" s="243"/>
      <c r="O2" s="243"/>
      <c r="P2" s="242" t="s">
        <v>24</v>
      </c>
      <c r="Q2" s="243"/>
      <c r="R2" s="243"/>
      <c r="S2" s="239" t="s">
        <v>19</v>
      </c>
    </row>
    <row r="3" spans="1:19" s="2" customFormat="1" ht="24">
      <c r="A3" s="247"/>
      <c r="B3" s="247"/>
      <c r="C3" s="251"/>
      <c r="D3" s="240"/>
      <c r="E3" s="247"/>
      <c r="F3" s="247"/>
      <c r="G3" s="247"/>
      <c r="H3" s="249"/>
      <c r="I3" s="249"/>
      <c r="J3" s="247"/>
      <c r="K3" s="67" t="s">
        <v>22</v>
      </c>
      <c r="L3" s="244" t="s">
        <v>135</v>
      </c>
      <c r="M3" s="245"/>
      <c r="N3" s="245"/>
      <c r="O3" s="50" t="s">
        <v>136</v>
      </c>
      <c r="P3" s="67" t="s">
        <v>20</v>
      </c>
      <c r="Q3" s="244" t="s">
        <v>135</v>
      </c>
      <c r="R3" s="245"/>
      <c r="S3" s="240"/>
    </row>
    <row r="4" spans="1:19" s="2" customFormat="1" ht="24" customHeight="1" thickBot="1">
      <c r="A4" s="248"/>
      <c r="B4" s="248"/>
      <c r="C4" s="252"/>
      <c r="D4" s="241"/>
      <c r="E4" s="248"/>
      <c r="F4" s="248"/>
      <c r="G4" s="248"/>
      <c r="H4" s="241"/>
      <c r="I4" s="241"/>
      <c r="J4" s="248"/>
      <c r="K4" s="68" t="s">
        <v>34</v>
      </c>
      <c r="L4" s="152" t="s">
        <v>15</v>
      </c>
      <c r="M4" s="152" t="s">
        <v>16</v>
      </c>
      <c r="N4" s="152" t="s">
        <v>17</v>
      </c>
      <c r="O4" s="151" t="s">
        <v>55</v>
      </c>
      <c r="P4" s="68" t="s">
        <v>35</v>
      </c>
      <c r="Q4" s="65" t="s">
        <v>21</v>
      </c>
      <c r="R4" s="66" t="s">
        <v>28</v>
      </c>
      <c r="S4" s="241"/>
    </row>
    <row r="5" spans="1:19" s="2" customFormat="1" ht="81.75" customHeight="1" thickBot="1">
      <c r="A5" s="122">
        <v>1</v>
      </c>
      <c r="B5" s="234" t="s">
        <v>56</v>
      </c>
      <c r="C5" s="103" t="s">
        <v>30</v>
      </c>
      <c r="D5" s="104">
        <v>70</v>
      </c>
      <c r="E5" s="105" t="s">
        <v>109</v>
      </c>
      <c r="F5" s="103" t="s">
        <v>57</v>
      </c>
      <c r="G5" s="103" t="s">
        <v>138</v>
      </c>
      <c r="H5" s="106" t="s">
        <v>13</v>
      </c>
      <c r="I5" s="107" t="s">
        <v>14</v>
      </c>
      <c r="J5" s="108" t="s">
        <v>142</v>
      </c>
      <c r="K5" s="128" t="s">
        <v>139</v>
      </c>
      <c r="L5" s="123">
        <v>9</v>
      </c>
      <c r="M5" s="124" t="s">
        <v>71</v>
      </c>
      <c r="N5" s="125" t="s">
        <v>71</v>
      </c>
      <c r="O5" s="110">
        <v>92</v>
      </c>
      <c r="P5" s="128" t="s">
        <v>141</v>
      </c>
      <c r="Q5" s="109">
        <v>39</v>
      </c>
      <c r="R5" s="110" t="s">
        <v>71</v>
      </c>
      <c r="S5" s="105"/>
    </row>
    <row r="6" spans="1:19" s="2" customFormat="1" ht="157.5" customHeight="1" thickBot="1">
      <c r="A6" s="122">
        <v>2</v>
      </c>
      <c r="B6" s="89" t="s">
        <v>145</v>
      </c>
      <c r="C6" s="36" t="s">
        <v>30</v>
      </c>
      <c r="D6" s="89">
        <v>7</v>
      </c>
      <c r="E6" s="35" t="s">
        <v>79</v>
      </c>
      <c r="F6" s="36" t="s">
        <v>305</v>
      </c>
      <c r="G6" s="36" t="s">
        <v>58</v>
      </c>
      <c r="H6" s="37" t="s">
        <v>13</v>
      </c>
      <c r="I6" s="38" t="s">
        <v>14</v>
      </c>
      <c r="J6" s="129" t="s">
        <v>146</v>
      </c>
      <c r="K6" s="130" t="s">
        <v>147</v>
      </c>
      <c r="L6" s="133" t="s">
        <v>178</v>
      </c>
      <c r="M6" s="138" t="s">
        <v>71</v>
      </c>
      <c r="N6" s="139" t="s">
        <v>71</v>
      </c>
      <c r="O6" s="140" t="s">
        <v>71</v>
      </c>
      <c r="P6" s="130" t="s">
        <v>148</v>
      </c>
      <c r="Q6" s="134">
        <v>11</v>
      </c>
      <c r="R6" s="42" t="s">
        <v>71</v>
      </c>
      <c r="S6" s="115" t="s">
        <v>149</v>
      </c>
    </row>
    <row r="7" spans="1:19" s="2" customFormat="1" ht="126" customHeight="1" thickBot="1">
      <c r="A7" s="122">
        <v>3</v>
      </c>
      <c r="B7" s="89" t="s">
        <v>169</v>
      </c>
      <c r="C7" s="36" t="s">
        <v>30</v>
      </c>
      <c r="D7" s="34">
        <v>6</v>
      </c>
      <c r="E7" s="36" t="s">
        <v>76</v>
      </c>
      <c r="F7" s="36" t="s">
        <v>77</v>
      </c>
      <c r="G7" s="36" t="s">
        <v>71</v>
      </c>
      <c r="H7" s="74" t="s">
        <v>13</v>
      </c>
      <c r="I7" s="75" t="s">
        <v>14</v>
      </c>
      <c r="J7" s="113" t="s">
        <v>170</v>
      </c>
      <c r="K7" s="131" t="s">
        <v>171</v>
      </c>
      <c r="L7" s="69" t="s">
        <v>96</v>
      </c>
      <c r="M7" s="70" t="s">
        <v>96</v>
      </c>
      <c r="N7" s="71" t="s">
        <v>96</v>
      </c>
      <c r="O7" s="70" t="s">
        <v>96</v>
      </c>
      <c r="P7" s="131" t="s">
        <v>172</v>
      </c>
      <c r="Q7" s="78">
        <v>12</v>
      </c>
      <c r="R7" s="70">
        <v>13</v>
      </c>
      <c r="S7" s="79"/>
    </row>
    <row r="8" spans="1:19" s="2" customFormat="1" ht="150.75" customHeight="1" thickBot="1">
      <c r="A8" s="122">
        <v>4</v>
      </c>
      <c r="B8" s="89" t="s">
        <v>72</v>
      </c>
      <c r="C8" s="36" t="s">
        <v>30</v>
      </c>
      <c r="D8" s="34">
        <v>13</v>
      </c>
      <c r="E8" s="35" t="s">
        <v>175</v>
      </c>
      <c r="F8" s="36" t="s">
        <v>305</v>
      </c>
      <c r="G8" s="36" t="s">
        <v>58</v>
      </c>
      <c r="H8" s="37" t="s">
        <v>13</v>
      </c>
      <c r="I8" s="38" t="s">
        <v>14</v>
      </c>
      <c r="J8" s="115" t="s">
        <v>176</v>
      </c>
      <c r="K8" s="131" t="s">
        <v>73</v>
      </c>
      <c r="L8" s="69" t="s">
        <v>177</v>
      </c>
      <c r="M8" s="42" t="s">
        <v>71</v>
      </c>
      <c r="N8" s="141" t="s">
        <v>71</v>
      </c>
      <c r="O8" s="42" t="s">
        <v>71</v>
      </c>
      <c r="P8" s="131" t="s">
        <v>74</v>
      </c>
      <c r="Q8" s="39">
        <v>82</v>
      </c>
      <c r="R8" s="42" t="s">
        <v>71</v>
      </c>
      <c r="S8" s="34" t="s">
        <v>80</v>
      </c>
    </row>
    <row r="9" spans="1:19" s="2" customFormat="1" ht="259.5" customHeight="1" thickBot="1">
      <c r="A9" s="122">
        <v>5</v>
      </c>
      <c r="B9" s="89" t="s">
        <v>60</v>
      </c>
      <c r="C9" s="36" t="s">
        <v>61</v>
      </c>
      <c r="D9" s="34">
        <v>4</v>
      </c>
      <c r="E9" s="35" t="s">
        <v>62</v>
      </c>
      <c r="F9" s="36" t="s">
        <v>63</v>
      </c>
      <c r="G9" s="36" t="s">
        <v>64</v>
      </c>
      <c r="H9" s="37" t="s">
        <v>65</v>
      </c>
      <c r="I9" s="38" t="s">
        <v>66</v>
      </c>
      <c r="J9" s="115" t="s">
        <v>67</v>
      </c>
      <c r="K9" s="131" t="s">
        <v>68</v>
      </c>
      <c r="L9" s="69" t="s">
        <v>290</v>
      </c>
      <c r="M9" s="70" t="s">
        <v>291</v>
      </c>
      <c r="N9" s="71" t="s">
        <v>292</v>
      </c>
      <c r="O9" s="72">
        <v>0.099</v>
      </c>
      <c r="P9" s="131" t="s">
        <v>69</v>
      </c>
      <c r="Q9" s="69" t="s">
        <v>293</v>
      </c>
      <c r="R9" s="73" t="s">
        <v>294</v>
      </c>
      <c r="S9" s="35"/>
    </row>
    <row r="10" spans="1:19" s="2" customFormat="1" ht="360.75" customHeight="1" thickBot="1">
      <c r="A10" s="122">
        <v>6</v>
      </c>
      <c r="B10" s="89" t="s">
        <v>182</v>
      </c>
      <c r="C10" s="36" t="s">
        <v>30</v>
      </c>
      <c r="D10" s="34">
        <v>7</v>
      </c>
      <c r="E10" s="35" t="s">
        <v>109</v>
      </c>
      <c r="F10" s="36" t="s">
        <v>57</v>
      </c>
      <c r="G10" s="36" t="s">
        <v>183</v>
      </c>
      <c r="H10" s="37" t="s">
        <v>13</v>
      </c>
      <c r="I10" s="38" t="s">
        <v>14</v>
      </c>
      <c r="J10" s="227" t="s">
        <v>184</v>
      </c>
      <c r="K10" s="131" t="s">
        <v>185</v>
      </c>
      <c r="L10" s="69" t="s">
        <v>186</v>
      </c>
      <c r="M10" s="42" t="s">
        <v>71</v>
      </c>
      <c r="N10" s="77" t="s">
        <v>187</v>
      </c>
      <c r="O10" s="70" t="s">
        <v>188</v>
      </c>
      <c r="P10" s="131" t="s">
        <v>189</v>
      </c>
      <c r="Q10" s="69" t="s">
        <v>190</v>
      </c>
      <c r="R10" s="90" t="s">
        <v>191</v>
      </c>
      <c r="S10" s="35"/>
    </row>
    <row r="11" spans="1:19" s="2" customFormat="1" ht="87" customHeight="1" thickBot="1">
      <c r="A11" s="122">
        <v>7</v>
      </c>
      <c r="B11" s="89" t="s">
        <v>81</v>
      </c>
      <c r="C11" s="36" t="s">
        <v>30</v>
      </c>
      <c r="D11" s="34">
        <v>4</v>
      </c>
      <c r="E11" s="35" t="s">
        <v>109</v>
      </c>
      <c r="F11" s="36" t="s">
        <v>82</v>
      </c>
      <c r="G11" s="36" t="s">
        <v>83</v>
      </c>
      <c r="H11" s="37" t="s">
        <v>13</v>
      </c>
      <c r="I11" s="38" t="s">
        <v>14</v>
      </c>
      <c r="J11" s="115" t="s">
        <v>84</v>
      </c>
      <c r="K11" s="131" t="s">
        <v>192</v>
      </c>
      <c r="L11" s="162">
        <v>1000</v>
      </c>
      <c r="M11" s="137">
        <v>1000</v>
      </c>
      <c r="N11" s="120">
        <v>1</v>
      </c>
      <c r="O11" s="91" t="s">
        <v>193</v>
      </c>
      <c r="P11" s="131" t="s">
        <v>194</v>
      </c>
      <c r="Q11" s="39">
        <v>3</v>
      </c>
      <c r="R11" s="42">
        <v>3</v>
      </c>
      <c r="S11" s="35"/>
    </row>
    <row r="12" spans="1:19" s="2" customFormat="1" ht="102" customHeight="1" thickBot="1">
      <c r="A12" s="122">
        <v>8</v>
      </c>
      <c r="B12" s="235" t="s">
        <v>195</v>
      </c>
      <c r="C12" s="154" t="s">
        <v>30</v>
      </c>
      <c r="D12" s="153">
        <v>1</v>
      </c>
      <c r="E12" s="155" t="s">
        <v>204</v>
      </c>
      <c r="F12" s="154" t="s">
        <v>196</v>
      </c>
      <c r="G12" s="154" t="s">
        <v>197</v>
      </c>
      <c r="H12" s="150" t="s">
        <v>13</v>
      </c>
      <c r="I12" s="156" t="s">
        <v>198</v>
      </c>
      <c r="J12" s="217" t="s">
        <v>199</v>
      </c>
      <c r="K12" s="164" t="s">
        <v>200</v>
      </c>
      <c r="L12" s="157">
        <f>13+11</f>
        <v>24</v>
      </c>
      <c r="M12" s="158">
        <f>37+53</f>
        <v>90</v>
      </c>
      <c r="N12" s="159">
        <f>L12/M12</f>
        <v>0.26666666666666666</v>
      </c>
      <c r="O12" s="158">
        <f>120+210</f>
        <v>330</v>
      </c>
      <c r="P12" s="218" t="s">
        <v>201</v>
      </c>
      <c r="Q12" s="160" t="s">
        <v>202</v>
      </c>
      <c r="R12" s="160" t="s">
        <v>203</v>
      </c>
      <c r="S12" s="35"/>
    </row>
    <row r="13" spans="1:19" s="2" customFormat="1" ht="223.5" customHeight="1" thickBot="1">
      <c r="A13" s="122">
        <v>9</v>
      </c>
      <c r="B13" s="89" t="s">
        <v>205</v>
      </c>
      <c r="C13" s="36" t="s">
        <v>30</v>
      </c>
      <c r="D13" s="89">
        <v>0</v>
      </c>
      <c r="E13" s="35" t="s">
        <v>109</v>
      </c>
      <c r="F13" s="36" t="s">
        <v>85</v>
      </c>
      <c r="G13" s="161" t="s">
        <v>85</v>
      </c>
      <c r="H13" s="37" t="s">
        <v>13</v>
      </c>
      <c r="I13" s="38" t="s">
        <v>14</v>
      </c>
      <c r="J13" s="115" t="s">
        <v>206</v>
      </c>
      <c r="K13" s="131" t="s">
        <v>207</v>
      </c>
      <c r="L13" s="39" t="s">
        <v>71</v>
      </c>
      <c r="M13" s="40" t="s">
        <v>71</v>
      </c>
      <c r="N13" s="41" t="s">
        <v>71</v>
      </c>
      <c r="O13" s="42" t="s">
        <v>71</v>
      </c>
      <c r="P13" s="131" t="s">
        <v>208</v>
      </c>
      <c r="Q13" s="118">
        <v>0</v>
      </c>
      <c r="R13" s="40" t="s">
        <v>71</v>
      </c>
      <c r="S13" s="117" t="s">
        <v>209</v>
      </c>
    </row>
    <row r="14" spans="1:19" s="2" customFormat="1" ht="144" customHeight="1" thickBot="1">
      <c r="A14" s="122">
        <v>10</v>
      </c>
      <c r="B14" s="89" t="s">
        <v>289</v>
      </c>
      <c r="C14" s="79" t="s">
        <v>296</v>
      </c>
      <c r="D14" s="89">
        <v>0</v>
      </c>
      <c r="E14" s="117" t="s">
        <v>109</v>
      </c>
      <c r="F14" s="79" t="s">
        <v>297</v>
      </c>
      <c r="G14" s="79" t="s">
        <v>298</v>
      </c>
      <c r="H14" s="229" t="s">
        <v>299</v>
      </c>
      <c r="I14" s="230" t="s">
        <v>300</v>
      </c>
      <c r="J14" s="231" t="s">
        <v>301</v>
      </c>
      <c r="K14" s="232" t="s">
        <v>71</v>
      </c>
      <c r="L14" s="118" t="s">
        <v>71</v>
      </c>
      <c r="M14" s="136" t="s">
        <v>71</v>
      </c>
      <c r="N14" s="233" t="s">
        <v>71</v>
      </c>
      <c r="O14" s="136" t="s">
        <v>71</v>
      </c>
      <c r="P14" s="232" t="s">
        <v>71</v>
      </c>
      <c r="Q14" s="118" t="s">
        <v>71</v>
      </c>
      <c r="R14" s="136" t="s">
        <v>71</v>
      </c>
      <c r="S14" s="117" t="s">
        <v>302</v>
      </c>
    </row>
    <row r="15" spans="1:19" s="2" customFormat="1" ht="146.25" customHeight="1" thickBot="1">
      <c r="A15" s="122">
        <v>11</v>
      </c>
      <c r="B15" s="196" t="s">
        <v>226</v>
      </c>
      <c r="C15" s="154" t="s">
        <v>30</v>
      </c>
      <c r="D15" s="153">
        <v>1</v>
      </c>
      <c r="E15" s="155" t="s">
        <v>62</v>
      </c>
      <c r="F15" s="154" t="s">
        <v>87</v>
      </c>
      <c r="G15" s="154" t="s">
        <v>88</v>
      </c>
      <c r="H15" s="150" t="s">
        <v>13</v>
      </c>
      <c r="I15" s="156" t="s">
        <v>14</v>
      </c>
      <c r="J15" s="163" t="s">
        <v>215</v>
      </c>
      <c r="K15" s="164" t="s">
        <v>216</v>
      </c>
      <c r="L15" s="165">
        <v>0.23</v>
      </c>
      <c r="M15" s="166">
        <v>0.33</v>
      </c>
      <c r="N15" s="159">
        <v>0.7</v>
      </c>
      <c r="O15" s="167" t="s">
        <v>217</v>
      </c>
      <c r="P15" s="128" t="s">
        <v>218</v>
      </c>
      <c r="Q15" s="157">
        <v>30</v>
      </c>
      <c r="R15" s="168">
        <v>72</v>
      </c>
      <c r="S15" s="163" t="s">
        <v>219</v>
      </c>
    </row>
    <row r="16" spans="1:19" s="2" customFormat="1" ht="141" customHeight="1" thickBot="1">
      <c r="A16" s="122">
        <v>12</v>
      </c>
      <c r="B16" s="236" t="s">
        <v>220</v>
      </c>
      <c r="C16" s="170" t="s">
        <v>30</v>
      </c>
      <c r="D16" s="169">
        <v>1</v>
      </c>
      <c r="E16" s="171" t="s">
        <v>221</v>
      </c>
      <c r="F16" s="170" t="s">
        <v>57</v>
      </c>
      <c r="G16" s="170" t="s">
        <v>58</v>
      </c>
      <c r="H16" s="172" t="s">
        <v>13</v>
      </c>
      <c r="I16" s="173" t="s">
        <v>14</v>
      </c>
      <c r="J16" s="174" t="s">
        <v>222</v>
      </c>
      <c r="K16" s="175" t="s">
        <v>223</v>
      </c>
      <c r="L16" s="176">
        <v>0.38</v>
      </c>
      <c r="M16" s="177">
        <v>0.47</v>
      </c>
      <c r="N16" s="178">
        <v>0.81</v>
      </c>
      <c r="O16" s="179" t="s">
        <v>224</v>
      </c>
      <c r="P16" s="175" t="s">
        <v>225</v>
      </c>
      <c r="Q16" s="180">
        <v>8</v>
      </c>
      <c r="R16" s="181">
        <v>8</v>
      </c>
      <c r="S16" s="171"/>
    </row>
    <row r="17" spans="1:19" s="2" customFormat="1" ht="261" customHeight="1" thickBot="1">
      <c r="A17" s="122">
        <v>13</v>
      </c>
      <c r="B17" s="142" t="s">
        <v>89</v>
      </c>
      <c r="C17" s="182" t="s">
        <v>30</v>
      </c>
      <c r="D17" s="142">
        <v>3</v>
      </c>
      <c r="E17" s="144" t="s">
        <v>230</v>
      </c>
      <c r="F17" s="143" t="s">
        <v>90</v>
      </c>
      <c r="G17" s="143" t="s">
        <v>91</v>
      </c>
      <c r="H17" s="145" t="s">
        <v>92</v>
      </c>
      <c r="I17" s="146" t="s">
        <v>33</v>
      </c>
      <c r="J17" s="148" t="s">
        <v>93</v>
      </c>
      <c r="K17" s="183" t="s">
        <v>94</v>
      </c>
      <c r="L17" s="184" t="s">
        <v>95</v>
      </c>
      <c r="M17" s="185" t="s">
        <v>231</v>
      </c>
      <c r="N17" s="186" t="s">
        <v>231</v>
      </c>
      <c r="O17" s="185" t="s">
        <v>231</v>
      </c>
      <c r="P17" s="183" t="s">
        <v>97</v>
      </c>
      <c r="Q17" s="187" t="s">
        <v>180</v>
      </c>
      <c r="R17" s="185" t="s">
        <v>181</v>
      </c>
      <c r="S17" s="144"/>
    </row>
    <row r="18" spans="1:19" s="2" customFormat="1" ht="141" customHeight="1" thickBot="1">
      <c r="A18" s="122">
        <v>14</v>
      </c>
      <c r="B18" s="188" t="s">
        <v>98</v>
      </c>
      <c r="C18" s="189" t="s">
        <v>30</v>
      </c>
      <c r="D18" s="188">
        <v>1</v>
      </c>
      <c r="E18" s="189" t="s">
        <v>230</v>
      </c>
      <c r="F18" s="189" t="s">
        <v>99</v>
      </c>
      <c r="G18" s="189" t="s">
        <v>232</v>
      </c>
      <c r="H18" s="190" t="s">
        <v>100</v>
      </c>
      <c r="I18" s="191" t="s">
        <v>14</v>
      </c>
      <c r="J18" s="192" t="s">
        <v>101</v>
      </c>
      <c r="K18" s="130" t="s">
        <v>233</v>
      </c>
      <c r="L18" s="134">
        <v>604</v>
      </c>
      <c r="M18" s="193" t="s">
        <v>140</v>
      </c>
      <c r="N18" s="194" t="s">
        <v>140</v>
      </c>
      <c r="O18" s="140" t="s">
        <v>234</v>
      </c>
      <c r="P18" s="130" t="s">
        <v>102</v>
      </c>
      <c r="Q18" s="195" t="s">
        <v>235</v>
      </c>
      <c r="R18" s="140" t="s">
        <v>140</v>
      </c>
      <c r="S18" s="192" t="s">
        <v>236</v>
      </c>
    </row>
    <row r="19" spans="1:19" s="2" customFormat="1" ht="141" customHeight="1" thickBot="1">
      <c r="A19" s="122">
        <v>15</v>
      </c>
      <c r="B19" s="196" t="s">
        <v>304</v>
      </c>
      <c r="C19" s="154" t="s">
        <v>30</v>
      </c>
      <c r="D19" s="153">
        <v>1</v>
      </c>
      <c r="E19" s="155" t="s">
        <v>204</v>
      </c>
      <c r="F19" s="154" t="s">
        <v>104</v>
      </c>
      <c r="G19" s="36" t="s">
        <v>103</v>
      </c>
      <c r="H19" s="150" t="s">
        <v>13</v>
      </c>
      <c r="I19" s="156" t="s">
        <v>14</v>
      </c>
      <c r="J19" s="163" t="s">
        <v>238</v>
      </c>
      <c r="K19" s="164" t="s">
        <v>239</v>
      </c>
      <c r="L19" s="157"/>
      <c r="M19" s="168"/>
      <c r="N19" s="197"/>
      <c r="O19" s="198" t="s">
        <v>240</v>
      </c>
      <c r="P19" s="164" t="s">
        <v>241</v>
      </c>
      <c r="Q19" s="199" t="s">
        <v>242</v>
      </c>
      <c r="R19" s="200" t="s">
        <v>243</v>
      </c>
      <c r="S19" s="163" t="s">
        <v>244</v>
      </c>
    </row>
    <row r="20" spans="1:19" s="2" customFormat="1" ht="141" customHeight="1" thickBot="1">
      <c r="A20" s="122">
        <v>16</v>
      </c>
      <c r="B20" s="188" t="s">
        <v>245</v>
      </c>
      <c r="C20" s="93" t="s">
        <v>105</v>
      </c>
      <c r="D20" s="92">
        <v>1</v>
      </c>
      <c r="E20" s="93" t="s">
        <v>246</v>
      </c>
      <c r="F20" s="93" t="s">
        <v>247</v>
      </c>
      <c r="G20" s="189" t="s">
        <v>247</v>
      </c>
      <c r="H20" s="111" t="s">
        <v>92</v>
      </c>
      <c r="I20" s="112" t="s">
        <v>14</v>
      </c>
      <c r="J20" s="113" t="s">
        <v>106</v>
      </c>
      <c r="K20" s="219" t="s">
        <v>248</v>
      </c>
      <c r="L20" s="147" t="s">
        <v>249</v>
      </c>
      <c r="M20" s="127" t="s">
        <v>96</v>
      </c>
      <c r="N20" s="201" t="s">
        <v>96</v>
      </c>
      <c r="O20" s="114" t="s">
        <v>96</v>
      </c>
      <c r="P20" s="219" t="s">
        <v>250</v>
      </c>
      <c r="Q20" s="126">
        <v>382</v>
      </c>
      <c r="R20" s="127" t="s">
        <v>96</v>
      </c>
      <c r="S20" s="93"/>
    </row>
    <row r="21" spans="1:19" s="2" customFormat="1" ht="115.5" customHeight="1" thickBot="1">
      <c r="A21" s="122">
        <v>17</v>
      </c>
      <c r="B21" s="196" t="s">
        <v>108</v>
      </c>
      <c r="C21" s="202" t="s">
        <v>30</v>
      </c>
      <c r="D21" s="196">
        <v>1</v>
      </c>
      <c r="E21" s="203" t="s">
        <v>109</v>
      </c>
      <c r="F21" s="202" t="s">
        <v>110</v>
      </c>
      <c r="G21" s="202" t="s">
        <v>111</v>
      </c>
      <c r="H21" s="204" t="s">
        <v>13</v>
      </c>
      <c r="I21" s="205" t="s">
        <v>10</v>
      </c>
      <c r="J21" s="220" t="s">
        <v>259</v>
      </c>
      <c r="K21" s="221" t="s">
        <v>112</v>
      </c>
      <c r="L21" s="206">
        <v>238</v>
      </c>
      <c r="M21" s="207">
        <v>239</v>
      </c>
      <c r="N21" s="208">
        <v>0.99</v>
      </c>
      <c r="O21" s="209">
        <v>239</v>
      </c>
      <c r="P21" s="222" t="s">
        <v>113</v>
      </c>
      <c r="Q21" s="210">
        <v>1</v>
      </c>
      <c r="R21" s="211">
        <v>1</v>
      </c>
      <c r="S21" s="163" t="s">
        <v>260</v>
      </c>
    </row>
    <row r="22" spans="1:19" s="2" customFormat="1" ht="141" customHeight="1" thickBot="1">
      <c r="A22" s="122">
        <v>18</v>
      </c>
      <c r="B22" s="89" t="s">
        <v>261</v>
      </c>
      <c r="C22" s="36" t="s">
        <v>30</v>
      </c>
      <c r="D22" s="34">
        <v>1</v>
      </c>
      <c r="E22" s="35" t="s">
        <v>137</v>
      </c>
      <c r="F22" s="36" t="s">
        <v>58</v>
      </c>
      <c r="G22" s="36" t="s">
        <v>58</v>
      </c>
      <c r="H22" s="37" t="s">
        <v>13</v>
      </c>
      <c r="I22" s="38" t="s">
        <v>14</v>
      </c>
      <c r="J22" s="115" t="s">
        <v>262</v>
      </c>
      <c r="K22" s="223" t="s">
        <v>263</v>
      </c>
      <c r="L22" s="118">
        <v>24</v>
      </c>
      <c r="M22" s="136">
        <v>36</v>
      </c>
      <c r="N22" s="212">
        <v>0.67</v>
      </c>
      <c r="O22" s="135" t="s">
        <v>264</v>
      </c>
      <c r="P22" s="223" t="s">
        <v>265</v>
      </c>
      <c r="Q22" s="118">
        <v>36</v>
      </c>
      <c r="R22" s="136">
        <v>36</v>
      </c>
      <c r="S22" s="35"/>
    </row>
    <row r="23" spans="1:19" s="2" customFormat="1" ht="117.75" customHeight="1" thickBot="1">
      <c r="A23" s="122">
        <v>19</v>
      </c>
      <c r="B23" s="89" t="s">
        <v>114</v>
      </c>
      <c r="C23" s="36" t="s">
        <v>30</v>
      </c>
      <c r="D23" s="34">
        <v>1</v>
      </c>
      <c r="E23" s="35" t="s">
        <v>62</v>
      </c>
      <c r="F23" s="119" t="s">
        <v>266</v>
      </c>
      <c r="G23" s="119" t="s">
        <v>115</v>
      </c>
      <c r="H23" s="37" t="s">
        <v>13</v>
      </c>
      <c r="I23" s="38" t="s">
        <v>10</v>
      </c>
      <c r="J23" s="129" t="s">
        <v>267</v>
      </c>
      <c r="K23" s="131" t="s">
        <v>116</v>
      </c>
      <c r="L23" s="127" t="s">
        <v>268</v>
      </c>
      <c r="M23" s="127" t="s">
        <v>268</v>
      </c>
      <c r="N23" s="224" t="s">
        <v>269</v>
      </c>
      <c r="O23" s="225" t="s">
        <v>117</v>
      </c>
      <c r="P23" s="131" t="s">
        <v>118</v>
      </c>
      <c r="Q23" s="39" t="s">
        <v>232</v>
      </c>
      <c r="R23" s="42" t="s">
        <v>232</v>
      </c>
      <c r="S23" s="35"/>
    </row>
    <row r="24" spans="1:19" s="2" customFormat="1" ht="245.25" customHeight="1" thickBot="1">
      <c r="A24" s="122">
        <v>20</v>
      </c>
      <c r="B24" s="196" t="s">
        <v>270</v>
      </c>
      <c r="C24" s="154" t="s">
        <v>30</v>
      </c>
      <c r="D24" s="153">
        <v>1</v>
      </c>
      <c r="E24" s="155" t="s">
        <v>204</v>
      </c>
      <c r="F24" s="154" t="s">
        <v>119</v>
      </c>
      <c r="G24" s="154" t="s">
        <v>271</v>
      </c>
      <c r="H24" s="150" t="s">
        <v>13</v>
      </c>
      <c r="I24" s="156" t="s">
        <v>14</v>
      </c>
      <c r="J24" s="163" t="s">
        <v>272</v>
      </c>
      <c r="K24" s="164" t="s">
        <v>273</v>
      </c>
      <c r="L24" s="157" t="s">
        <v>120</v>
      </c>
      <c r="M24" s="168" t="s">
        <v>120</v>
      </c>
      <c r="N24" s="213">
        <v>1</v>
      </c>
      <c r="O24" s="160" t="s">
        <v>274</v>
      </c>
      <c r="P24" s="164" t="s">
        <v>275</v>
      </c>
      <c r="Q24" s="157" t="s">
        <v>120</v>
      </c>
      <c r="R24" s="168" t="s">
        <v>120</v>
      </c>
      <c r="S24" s="214"/>
    </row>
    <row r="25" spans="1:19" s="2" customFormat="1" ht="141" customHeight="1" thickBot="1">
      <c r="A25" s="122">
        <v>21</v>
      </c>
      <c r="B25" s="89" t="s">
        <v>132</v>
      </c>
      <c r="C25" s="36" t="s">
        <v>30</v>
      </c>
      <c r="D25" s="34">
        <v>1</v>
      </c>
      <c r="E25" s="35" t="s">
        <v>276</v>
      </c>
      <c r="F25" s="36" t="s">
        <v>58</v>
      </c>
      <c r="G25" s="36" t="s">
        <v>58</v>
      </c>
      <c r="H25" s="37" t="s">
        <v>13</v>
      </c>
      <c r="I25" s="38" t="s">
        <v>14</v>
      </c>
      <c r="J25" s="115" t="s">
        <v>121</v>
      </c>
      <c r="K25" s="131" t="s">
        <v>122</v>
      </c>
      <c r="L25" s="69" t="s">
        <v>123</v>
      </c>
      <c r="M25" s="76" t="s">
        <v>124</v>
      </c>
      <c r="N25" s="41" t="s">
        <v>96</v>
      </c>
      <c r="O25" s="226" t="s">
        <v>125</v>
      </c>
      <c r="P25" s="131" t="s">
        <v>126</v>
      </c>
      <c r="Q25" s="121">
        <v>18047</v>
      </c>
      <c r="R25" s="215">
        <v>19919</v>
      </c>
      <c r="S25" s="35"/>
    </row>
    <row r="26" spans="1:19" s="2" customFormat="1" ht="150.75" customHeight="1">
      <c r="A26" s="122">
        <v>22</v>
      </c>
      <c r="B26" s="89" t="s">
        <v>277</v>
      </c>
      <c r="C26" s="36" t="s">
        <v>30</v>
      </c>
      <c r="D26" s="34">
        <v>3</v>
      </c>
      <c r="E26" s="35" t="s">
        <v>278</v>
      </c>
      <c r="F26" s="36" t="s">
        <v>77</v>
      </c>
      <c r="G26" s="36" t="s">
        <v>58</v>
      </c>
      <c r="H26" s="37" t="s">
        <v>13</v>
      </c>
      <c r="I26" s="38" t="s">
        <v>14</v>
      </c>
      <c r="J26" s="115" t="s">
        <v>279</v>
      </c>
      <c r="K26" s="131" t="s">
        <v>280</v>
      </c>
      <c r="L26" s="216" t="s">
        <v>281</v>
      </c>
      <c r="M26" s="76" t="s">
        <v>282</v>
      </c>
      <c r="N26" s="77" t="s">
        <v>283</v>
      </c>
      <c r="O26" s="76" t="s">
        <v>284</v>
      </c>
      <c r="P26" s="223" t="s">
        <v>285</v>
      </c>
      <c r="Q26" s="118">
        <v>6</v>
      </c>
      <c r="R26" s="136">
        <v>6</v>
      </c>
      <c r="S26" s="35"/>
    </row>
    <row r="27" spans="1:19" s="2" customFormat="1" ht="38.25" customHeight="1">
      <c r="A27" s="33"/>
      <c r="B27" s="36" t="s">
        <v>26</v>
      </c>
      <c r="C27" s="36"/>
      <c r="D27" s="34">
        <f>SUM(D5:D26)</f>
        <v>128</v>
      </c>
      <c r="E27" s="35"/>
      <c r="F27" s="36"/>
      <c r="G27" s="36"/>
      <c r="H27" s="37"/>
      <c r="I27" s="38"/>
      <c r="J27" s="132"/>
      <c r="K27" s="131"/>
      <c r="L27" s="39"/>
      <c r="M27" s="40"/>
      <c r="N27" s="41"/>
      <c r="O27" s="42"/>
      <c r="P27" s="131"/>
      <c r="Q27" s="39"/>
      <c r="R27" s="40"/>
      <c r="S27" s="35"/>
    </row>
  </sheetData>
  <sheetProtection/>
  <mergeCells count="15">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s>
  <printOptions/>
  <pageMargins left="0.5118110236220472" right="0.31496062992125984" top="0.5511811023622047" bottom="0.5511811023622047"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65"/>
  <sheetViews>
    <sheetView view="pageBreakPreview" zoomScaleSheetLayoutView="100" zoomScalePageLayoutView="0" workbookViewId="0" topLeftCell="A1">
      <pane xSplit="2" ySplit="7" topLeftCell="C11" activePane="bottomRight" state="frozen"/>
      <selection pane="topLeft" activeCell="I25" sqref="I25"/>
      <selection pane="topRight" activeCell="I25" sqref="I25"/>
      <selection pane="bottomLeft" activeCell="I25" sqref="I25"/>
      <selection pane="bottomRight" activeCell="C12" sqref="C12:D13"/>
    </sheetView>
  </sheetViews>
  <sheetFormatPr defaultColWidth="9.140625" defaultRowHeight="15" outlineLevelRow="1"/>
  <cols>
    <col min="1" max="1" width="4.140625" style="1" customWidth="1"/>
    <col min="2" max="2" width="22.57421875" style="1" customWidth="1"/>
    <col min="3" max="16" width="11.140625" style="1" customWidth="1"/>
    <col min="17" max="19" width="8.00390625" style="1" customWidth="1"/>
    <col min="20" max="20" width="9.7109375" style="1" customWidth="1"/>
    <col min="21" max="23" width="8.00390625" style="1" customWidth="1"/>
    <col min="24" max="24" width="37.57421875" style="1" customWidth="1"/>
    <col min="25" max="25" width="0" style="43" hidden="1" customWidth="1"/>
    <col min="26" max="16384" width="9.00390625" style="1" customWidth="1"/>
  </cols>
  <sheetData>
    <row r="1" ht="20.25" customHeight="1" thickBot="1">
      <c r="A1" s="4" t="s">
        <v>161</v>
      </c>
    </row>
    <row r="2" spans="1:25" s="2" customFormat="1" ht="12.75" customHeight="1">
      <c r="A2" s="246" t="s">
        <v>4</v>
      </c>
      <c r="B2" s="246" t="s">
        <v>25</v>
      </c>
      <c r="C2" s="242" t="s">
        <v>152</v>
      </c>
      <c r="D2" s="329"/>
      <c r="E2" s="242" t="s">
        <v>153</v>
      </c>
      <c r="F2" s="335"/>
      <c r="G2" s="335"/>
      <c r="H2" s="335"/>
      <c r="I2" s="335"/>
      <c r="J2" s="335"/>
      <c r="K2" s="335"/>
      <c r="L2" s="335"/>
      <c r="M2" s="338" t="s">
        <v>154</v>
      </c>
      <c r="N2" s="242" t="s">
        <v>155</v>
      </c>
      <c r="O2" s="329"/>
      <c r="P2" s="242" t="s">
        <v>156</v>
      </c>
      <c r="Q2" s="300"/>
      <c r="R2" s="300"/>
      <c r="S2" s="300"/>
      <c r="T2" s="300"/>
      <c r="U2" s="242" t="s">
        <v>157</v>
      </c>
      <c r="V2" s="300"/>
      <c r="W2" s="301"/>
      <c r="X2" s="49" t="s">
        <v>27</v>
      </c>
      <c r="Y2" s="44"/>
    </row>
    <row r="3" spans="1:25" s="2" customFormat="1" ht="12" customHeight="1">
      <c r="A3" s="247"/>
      <c r="B3" s="247"/>
      <c r="C3" s="330"/>
      <c r="D3" s="331"/>
      <c r="E3" s="336"/>
      <c r="F3" s="337"/>
      <c r="G3" s="337"/>
      <c r="H3" s="337"/>
      <c r="I3" s="337"/>
      <c r="J3" s="337"/>
      <c r="K3" s="337"/>
      <c r="L3" s="337"/>
      <c r="M3" s="339"/>
      <c r="N3" s="330"/>
      <c r="O3" s="331"/>
      <c r="P3" s="18" t="s">
        <v>10</v>
      </c>
      <c r="Q3" s="302" t="s">
        <v>3</v>
      </c>
      <c r="R3" s="302" t="s">
        <v>9</v>
      </c>
      <c r="S3" s="305" t="s">
        <v>2</v>
      </c>
      <c r="T3" s="308" t="s">
        <v>12</v>
      </c>
      <c r="U3" s="311" t="s">
        <v>3</v>
      </c>
      <c r="V3" s="305" t="s">
        <v>9</v>
      </c>
      <c r="W3" s="314" t="s">
        <v>2</v>
      </c>
      <c r="X3" s="392" t="s">
        <v>51</v>
      </c>
      <c r="Y3" s="44"/>
    </row>
    <row r="4" spans="1:25" s="2" customFormat="1" ht="13.5" customHeight="1">
      <c r="A4" s="247"/>
      <c r="B4" s="247"/>
      <c r="C4" s="24"/>
      <c r="D4" s="23"/>
      <c r="E4" s="8" t="s">
        <v>6</v>
      </c>
      <c r="F4" s="9"/>
      <c r="G4" s="9"/>
      <c r="H4" s="9"/>
      <c r="I4" s="9"/>
      <c r="J4" s="9"/>
      <c r="K4" s="9"/>
      <c r="L4" s="343" t="s">
        <v>7</v>
      </c>
      <c r="M4" s="339"/>
      <c r="N4" s="24"/>
      <c r="O4" s="23"/>
      <c r="P4" s="319" t="s">
        <v>158</v>
      </c>
      <c r="Q4" s="303"/>
      <c r="R4" s="303"/>
      <c r="S4" s="306"/>
      <c r="T4" s="309"/>
      <c r="U4" s="312"/>
      <c r="V4" s="306"/>
      <c r="W4" s="315"/>
      <c r="X4" s="393"/>
      <c r="Y4" s="44"/>
    </row>
    <row r="5" spans="1:25" s="2" customFormat="1" ht="12" customHeight="1">
      <c r="A5" s="247"/>
      <c r="B5" s="247"/>
      <c r="C5" s="24"/>
      <c r="D5" s="332" t="s">
        <v>5</v>
      </c>
      <c r="E5" s="24"/>
      <c r="F5" s="6" t="s">
        <v>159</v>
      </c>
      <c r="G5" s="51"/>
      <c r="H5" s="51"/>
      <c r="I5" s="51"/>
      <c r="J5" s="51"/>
      <c r="K5" s="52"/>
      <c r="L5" s="344"/>
      <c r="M5" s="339"/>
      <c r="N5" s="24"/>
      <c r="O5" s="332" t="s">
        <v>5</v>
      </c>
      <c r="P5" s="320"/>
      <c r="Q5" s="304"/>
      <c r="R5" s="304"/>
      <c r="S5" s="307"/>
      <c r="T5" s="310"/>
      <c r="U5" s="313"/>
      <c r="V5" s="307"/>
      <c r="W5" s="316"/>
      <c r="X5" s="393"/>
      <c r="Y5" s="44"/>
    </row>
    <row r="6" spans="1:25" s="2" customFormat="1" ht="12" customHeight="1">
      <c r="A6" s="247"/>
      <c r="B6" s="247"/>
      <c r="C6" s="24"/>
      <c r="D6" s="333"/>
      <c r="E6" s="24"/>
      <c r="F6" s="22" t="s">
        <v>160</v>
      </c>
      <c r="G6" s="326" t="s">
        <v>49</v>
      </c>
      <c r="H6" s="327"/>
      <c r="I6" s="327"/>
      <c r="J6" s="328"/>
      <c r="K6" s="341" t="s">
        <v>33</v>
      </c>
      <c r="L6" s="344"/>
      <c r="M6" s="339"/>
      <c r="N6" s="24"/>
      <c r="O6" s="333"/>
      <c r="P6" s="13" t="s">
        <v>11</v>
      </c>
      <c r="Q6" s="14" t="s">
        <v>11</v>
      </c>
      <c r="R6" s="14" t="s">
        <v>11</v>
      </c>
      <c r="S6" s="15" t="s">
        <v>11</v>
      </c>
      <c r="T6" s="16" t="s">
        <v>11</v>
      </c>
      <c r="U6" s="20" t="s">
        <v>11</v>
      </c>
      <c r="V6" s="15" t="s">
        <v>11</v>
      </c>
      <c r="W6" s="16" t="s">
        <v>11</v>
      </c>
      <c r="X6" s="393"/>
      <c r="Y6" s="45" t="s">
        <v>11</v>
      </c>
    </row>
    <row r="7" spans="1:25" s="2" customFormat="1" ht="12.75" customHeight="1" thickBot="1">
      <c r="A7" s="248"/>
      <c r="B7" s="248"/>
      <c r="C7" s="5"/>
      <c r="D7" s="334"/>
      <c r="E7" s="5"/>
      <c r="F7" s="7"/>
      <c r="G7" s="55" t="s">
        <v>31</v>
      </c>
      <c r="H7" s="55" t="s">
        <v>32</v>
      </c>
      <c r="I7" s="55" t="s">
        <v>37</v>
      </c>
      <c r="J7" s="56" t="s">
        <v>50</v>
      </c>
      <c r="K7" s="342"/>
      <c r="L7" s="345"/>
      <c r="M7" s="340"/>
      <c r="N7" s="5"/>
      <c r="O7" s="334"/>
      <c r="P7" s="10" t="s">
        <v>8</v>
      </c>
      <c r="Q7" s="11" t="s">
        <v>8</v>
      </c>
      <c r="R7" s="11" t="s">
        <v>8</v>
      </c>
      <c r="S7" s="12" t="s">
        <v>8</v>
      </c>
      <c r="T7" s="17" t="s">
        <v>8</v>
      </c>
      <c r="U7" s="19" t="s">
        <v>8</v>
      </c>
      <c r="V7" s="12" t="s">
        <v>8</v>
      </c>
      <c r="W7" s="21" t="s">
        <v>8</v>
      </c>
      <c r="X7" s="394"/>
      <c r="Y7" s="46" t="s">
        <v>8</v>
      </c>
    </row>
    <row r="8" spans="1:25" s="2" customFormat="1" ht="65.25" customHeight="1">
      <c r="A8" s="261">
        <v>1</v>
      </c>
      <c r="B8" s="263" t="s">
        <v>56</v>
      </c>
      <c r="C8" s="283">
        <v>1264552</v>
      </c>
      <c r="D8" s="285">
        <v>1264552</v>
      </c>
      <c r="E8" s="283">
        <v>163853</v>
      </c>
      <c r="F8" s="281">
        <v>163853</v>
      </c>
      <c r="G8" s="281">
        <v>163679</v>
      </c>
      <c r="H8" s="281">
        <v>0</v>
      </c>
      <c r="I8" s="281">
        <v>0</v>
      </c>
      <c r="J8" s="267" t="s">
        <v>151</v>
      </c>
      <c r="K8" s="281">
        <v>174</v>
      </c>
      <c r="L8" s="253">
        <v>424845</v>
      </c>
      <c r="M8" s="255">
        <v>2411</v>
      </c>
      <c r="N8" s="257">
        <f>+(+C8+E8)-(L8+M8)+1</f>
        <v>1001150</v>
      </c>
      <c r="O8" s="285">
        <v>1001150</v>
      </c>
      <c r="P8" s="25">
        <v>82</v>
      </c>
      <c r="Q8" s="26">
        <v>0</v>
      </c>
      <c r="R8" s="26">
        <v>0</v>
      </c>
      <c r="S8" s="27">
        <v>0</v>
      </c>
      <c r="T8" s="26">
        <v>0</v>
      </c>
      <c r="U8" s="25">
        <v>0</v>
      </c>
      <c r="V8" s="27">
        <v>0</v>
      </c>
      <c r="W8" s="28">
        <v>0</v>
      </c>
      <c r="X8" s="289" t="s">
        <v>168</v>
      </c>
      <c r="Y8" s="47" t="s">
        <v>11</v>
      </c>
    </row>
    <row r="9" spans="1:25" s="2" customFormat="1" ht="65.25" customHeight="1" thickBot="1">
      <c r="A9" s="262"/>
      <c r="B9" s="264"/>
      <c r="C9" s="296"/>
      <c r="D9" s="297"/>
      <c r="E9" s="296"/>
      <c r="F9" s="295"/>
      <c r="G9" s="295"/>
      <c r="H9" s="295"/>
      <c r="I9" s="295"/>
      <c r="J9" s="268"/>
      <c r="K9" s="295"/>
      <c r="L9" s="254"/>
      <c r="M9" s="256"/>
      <c r="N9" s="258"/>
      <c r="O9" s="297"/>
      <c r="P9" s="57">
        <v>163679</v>
      </c>
      <c r="Q9" s="58">
        <v>0</v>
      </c>
      <c r="R9" s="58">
        <v>0</v>
      </c>
      <c r="S9" s="59">
        <v>0</v>
      </c>
      <c r="T9" s="58">
        <v>0</v>
      </c>
      <c r="U9" s="57">
        <v>0</v>
      </c>
      <c r="V9" s="59">
        <v>0</v>
      </c>
      <c r="W9" s="60">
        <v>0</v>
      </c>
      <c r="X9" s="395"/>
      <c r="Y9" s="48" t="s">
        <v>8</v>
      </c>
    </row>
    <row r="10" spans="1:25" s="2" customFormat="1" ht="65.25" customHeight="1">
      <c r="A10" s="261">
        <v>2</v>
      </c>
      <c r="B10" s="263" t="s">
        <v>143</v>
      </c>
      <c r="C10" s="265">
        <v>118584.036</v>
      </c>
      <c r="D10" s="253">
        <v>118584.036</v>
      </c>
      <c r="E10" s="265">
        <v>1795.954</v>
      </c>
      <c r="F10" s="272">
        <v>1795.954</v>
      </c>
      <c r="G10" s="272">
        <v>1176.379</v>
      </c>
      <c r="H10" s="281" t="s">
        <v>150</v>
      </c>
      <c r="I10" s="281" t="s">
        <v>150</v>
      </c>
      <c r="J10" s="267" t="s">
        <v>151</v>
      </c>
      <c r="K10" s="272">
        <v>619.575</v>
      </c>
      <c r="L10" s="253">
        <v>54399.226</v>
      </c>
      <c r="M10" s="255">
        <v>38.515</v>
      </c>
      <c r="N10" s="257">
        <f>+(+C10+E10)-(L10+M10)</f>
        <v>65942.24899999998</v>
      </c>
      <c r="O10" s="253">
        <v>65942.249</v>
      </c>
      <c r="P10" s="80">
        <v>0</v>
      </c>
      <c r="Q10" s="26">
        <v>0</v>
      </c>
      <c r="R10" s="26">
        <v>0</v>
      </c>
      <c r="S10" s="27">
        <v>0</v>
      </c>
      <c r="T10" s="81">
        <v>89</v>
      </c>
      <c r="U10" s="25">
        <v>0</v>
      </c>
      <c r="V10" s="27">
        <v>0</v>
      </c>
      <c r="W10" s="28">
        <v>0</v>
      </c>
      <c r="X10" s="259" t="s">
        <v>78</v>
      </c>
      <c r="Y10" s="84" t="s">
        <v>11</v>
      </c>
    </row>
    <row r="11" spans="1:25" s="2" customFormat="1" ht="65.25" customHeight="1" thickBot="1">
      <c r="A11" s="262"/>
      <c r="B11" s="264"/>
      <c r="C11" s="266"/>
      <c r="D11" s="254"/>
      <c r="E11" s="266"/>
      <c r="F11" s="273"/>
      <c r="G11" s="273"/>
      <c r="H11" s="295"/>
      <c r="I11" s="295"/>
      <c r="J11" s="268"/>
      <c r="K11" s="273"/>
      <c r="L11" s="254"/>
      <c r="M11" s="256"/>
      <c r="N11" s="258"/>
      <c r="O11" s="254"/>
      <c r="P11" s="85">
        <v>0</v>
      </c>
      <c r="Q11" s="58">
        <v>0</v>
      </c>
      <c r="R11" s="58">
        <v>0</v>
      </c>
      <c r="S11" s="59">
        <v>0</v>
      </c>
      <c r="T11" s="86">
        <v>54399.226</v>
      </c>
      <c r="U11" s="57">
        <v>0</v>
      </c>
      <c r="V11" s="59">
        <v>0</v>
      </c>
      <c r="W11" s="60">
        <v>0</v>
      </c>
      <c r="X11" s="260"/>
      <c r="Y11" s="88" t="s">
        <v>8</v>
      </c>
    </row>
    <row r="12" spans="1:25" s="2" customFormat="1" ht="51.75" customHeight="1">
      <c r="A12" s="261">
        <v>3</v>
      </c>
      <c r="B12" s="263" t="s">
        <v>173</v>
      </c>
      <c r="C12" s="265">
        <v>98796.356</v>
      </c>
      <c r="D12" s="253">
        <v>98796.356</v>
      </c>
      <c r="E12" s="265">
        <v>767.77</v>
      </c>
      <c r="F12" s="272">
        <v>767.77</v>
      </c>
      <c r="G12" s="281" t="s">
        <v>59</v>
      </c>
      <c r="H12" s="281" t="s">
        <v>59</v>
      </c>
      <c r="I12" s="281" t="s">
        <v>59</v>
      </c>
      <c r="J12" s="267">
        <v>0</v>
      </c>
      <c r="K12" s="272">
        <v>768</v>
      </c>
      <c r="L12" s="272">
        <v>3783.49</v>
      </c>
      <c r="M12" s="278">
        <v>0</v>
      </c>
      <c r="N12" s="257">
        <f>+(+C12+E12)-(L12+M12)</f>
        <v>95780.636</v>
      </c>
      <c r="O12" s="285">
        <f>N12</f>
        <v>95780.636</v>
      </c>
      <c r="P12" s="80">
        <v>8</v>
      </c>
      <c r="Q12" s="26">
        <v>0</v>
      </c>
      <c r="R12" s="26">
        <v>0</v>
      </c>
      <c r="S12" s="27">
        <v>0</v>
      </c>
      <c r="T12" s="81">
        <v>27</v>
      </c>
      <c r="U12" s="25">
        <v>0</v>
      </c>
      <c r="V12" s="27">
        <v>0</v>
      </c>
      <c r="W12" s="28">
        <v>0</v>
      </c>
      <c r="X12" s="289" t="s">
        <v>174</v>
      </c>
      <c r="Y12" s="84" t="s">
        <v>11</v>
      </c>
    </row>
    <row r="13" spans="1:25" s="2" customFormat="1" ht="51.75" customHeight="1" thickBot="1">
      <c r="A13" s="262"/>
      <c r="B13" s="269"/>
      <c r="C13" s="270"/>
      <c r="D13" s="271"/>
      <c r="E13" s="287"/>
      <c r="F13" s="276"/>
      <c r="G13" s="282"/>
      <c r="H13" s="282"/>
      <c r="I13" s="282"/>
      <c r="J13" s="268"/>
      <c r="K13" s="276"/>
      <c r="L13" s="277"/>
      <c r="M13" s="279"/>
      <c r="N13" s="280"/>
      <c r="O13" s="288"/>
      <c r="P13" s="85">
        <v>1015</v>
      </c>
      <c r="Q13" s="58">
        <v>0</v>
      </c>
      <c r="R13" s="58">
        <v>0</v>
      </c>
      <c r="S13" s="59">
        <v>0</v>
      </c>
      <c r="T13" s="86">
        <v>2768.308</v>
      </c>
      <c r="U13" s="57">
        <v>0</v>
      </c>
      <c r="V13" s="59">
        <v>0</v>
      </c>
      <c r="W13" s="60">
        <v>0</v>
      </c>
      <c r="X13" s="290"/>
      <c r="Y13" s="88" t="s">
        <v>8</v>
      </c>
    </row>
    <row r="14" spans="1:25" s="2" customFormat="1" ht="78.75" customHeight="1">
      <c r="A14" s="261">
        <v>4</v>
      </c>
      <c r="B14" s="263" t="s">
        <v>179</v>
      </c>
      <c r="C14" s="283">
        <v>3578.312761</v>
      </c>
      <c r="D14" s="285">
        <v>3578.312761</v>
      </c>
      <c r="E14" s="283">
        <f>SUM(F14)</f>
        <v>38230.502832000006</v>
      </c>
      <c r="F14" s="281">
        <f>SUM(G14:K15)</f>
        <v>38230.502832000006</v>
      </c>
      <c r="G14" s="281">
        <v>38229.459</v>
      </c>
      <c r="H14" s="281">
        <v>0</v>
      </c>
      <c r="I14" s="281">
        <v>0</v>
      </c>
      <c r="J14" s="267" t="s">
        <v>144</v>
      </c>
      <c r="K14" s="281">
        <v>1.043832</v>
      </c>
      <c r="L14" s="272">
        <v>14912.95126</v>
      </c>
      <c r="M14" s="278">
        <v>0</v>
      </c>
      <c r="N14" s="257">
        <f>+(+C14+E14)-(L14+M14)</f>
        <v>26895.864333000005</v>
      </c>
      <c r="O14" s="285">
        <f>SUM(N14)</f>
        <v>26895.864333000005</v>
      </c>
      <c r="P14" s="25">
        <v>0</v>
      </c>
      <c r="Q14" s="26">
        <v>0</v>
      </c>
      <c r="R14" s="26">
        <v>0</v>
      </c>
      <c r="S14" s="27">
        <v>0</v>
      </c>
      <c r="T14" s="81">
        <v>76</v>
      </c>
      <c r="U14" s="25">
        <v>0</v>
      </c>
      <c r="V14" s="27">
        <v>0</v>
      </c>
      <c r="W14" s="28">
        <v>0</v>
      </c>
      <c r="X14" s="274" t="s">
        <v>75</v>
      </c>
      <c r="Y14" s="47" t="s">
        <v>11</v>
      </c>
    </row>
    <row r="15" spans="1:25" s="2" customFormat="1" ht="78.75" customHeight="1" thickBot="1">
      <c r="A15" s="262"/>
      <c r="B15" s="269"/>
      <c r="C15" s="291"/>
      <c r="D15" s="292"/>
      <c r="E15" s="291"/>
      <c r="F15" s="282"/>
      <c r="G15" s="282"/>
      <c r="H15" s="282"/>
      <c r="I15" s="282"/>
      <c r="J15" s="268"/>
      <c r="K15" s="282"/>
      <c r="L15" s="276"/>
      <c r="M15" s="293"/>
      <c r="N15" s="294"/>
      <c r="O15" s="292"/>
      <c r="P15" s="57">
        <v>0</v>
      </c>
      <c r="Q15" s="58">
        <v>0</v>
      </c>
      <c r="R15" s="58">
        <v>0</v>
      </c>
      <c r="S15" s="59">
        <v>0</v>
      </c>
      <c r="T15" s="86">
        <v>14912.95126</v>
      </c>
      <c r="U15" s="57">
        <v>0</v>
      </c>
      <c r="V15" s="59">
        <v>0</v>
      </c>
      <c r="W15" s="60">
        <v>0</v>
      </c>
      <c r="X15" s="275"/>
      <c r="Y15" s="48" t="s">
        <v>8</v>
      </c>
    </row>
    <row r="16" spans="1:25" s="2" customFormat="1" ht="61.5" customHeight="1">
      <c r="A16" s="261">
        <v>5</v>
      </c>
      <c r="B16" s="263" t="s">
        <v>70</v>
      </c>
      <c r="C16" s="283">
        <v>322.625</v>
      </c>
      <c r="D16" s="285">
        <v>322.625</v>
      </c>
      <c r="E16" s="324">
        <v>0.07100000000000001</v>
      </c>
      <c r="F16" s="317">
        <v>0.07100000000000001</v>
      </c>
      <c r="G16" s="281">
        <v>0</v>
      </c>
      <c r="H16" s="281" t="s">
        <v>71</v>
      </c>
      <c r="I16" s="281" t="s">
        <v>71</v>
      </c>
      <c r="J16" s="267" t="s">
        <v>71</v>
      </c>
      <c r="K16" s="317">
        <v>0.07100000000000001</v>
      </c>
      <c r="L16" s="322">
        <v>18.13</v>
      </c>
      <c r="M16" s="278">
        <v>0</v>
      </c>
      <c r="N16" s="257">
        <f>+(+C16+E16)-(L16+M16)</f>
        <v>304.56600000000003</v>
      </c>
      <c r="O16" s="285">
        <v>304.56600000000003</v>
      </c>
      <c r="P16" s="25">
        <v>0</v>
      </c>
      <c r="Q16" s="26">
        <v>0</v>
      </c>
      <c r="R16" s="26">
        <v>0</v>
      </c>
      <c r="S16" s="27">
        <v>0</v>
      </c>
      <c r="T16" s="26">
        <v>0</v>
      </c>
      <c r="U16" s="25">
        <v>0</v>
      </c>
      <c r="V16" s="27">
        <v>0</v>
      </c>
      <c r="W16" s="28">
        <v>0</v>
      </c>
      <c r="X16" s="274" t="s">
        <v>295</v>
      </c>
      <c r="Y16" s="47" t="s">
        <v>11</v>
      </c>
    </row>
    <row r="17" spans="1:25" s="2" customFormat="1" ht="61.5" customHeight="1" thickBot="1">
      <c r="A17" s="262"/>
      <c r="B17" s="269"/>
      <c r="C17" s="291"/>
      <c r="D17" s="292"/>
      <c r="E17" s="325"/>
      <c r="F17" s="321"/>
      <c r="G17" s="295"/>
      <c r="H17" s="295"/>
      <c r="I17" s="295"/>
      <c r="J17" s="268"/>
      <c r="K17" s="318"/>
      <c r="L17" s="323"/>
      <c r="M17" s="293"/>
      <c r="N17" s="294"/>
      <c r="O17" s="292"/>
      <c r="P17" s="57">
        <v>0</v>
      </c>
      <c r="Q17" s="58">
        <v>0</v>
      </c>
      <c r="R17" s="58">
        <v>0</v>
      </c>
      <c r="S17" s="59">
        <v>0</v>
      </c>
      <c r="T17" s="58">
        <v>0</v>
      </c>
      <c r="U17" s="57">
        <v>0</v>
      </c>
      <c r="V17" s="59">
        <v>0</v>
      </c>
      <c r="W17" s="60">
        <v>0</v>
      </c>
      <c r="X17" s="396"/>
      <c r="Y17" s="48" t="s">
        <v>8</v>
      </c>
    </row>
    <row r="18" spans="1:25" s="2" customFormat="1" ht="63" customHeight="1">
      <c r="A18" s="261">
        <v>6</v>
      </c>
      <c r="B18" s="263" t="s">
        <v>210</v>
      </c>
      <c r="C18" s="283">
        <v>77123.45751699999</v>
      </c>
      <c r="D18" s="285">
        <v>77123.45751699999</v>
      </c>
      <c r="E18" s="283">
        <v>3448.699891</v>
      </c>
      <c r="F18" s="281">
        <v>3448.699891</v>
      </c>
      <c r="G18" s="281">
        <v>3120.688</v>
      </c>
      <c r="H18" s="281">
        <v>0</v>
      </c>
      <c r="I18" s="281">
        <v>0</v>
      </c>
      <c r="J18" s="267" t="s">
        <v>151</v>
      </c>
      <c r="K18" s="281">
        <v>328.011891</v>
      </c>
      <c r="L18" s="253">
        <v>17977.667005000003</v>
      </c>
      <c r="M18" s="255">
        <v>6519.226641</v>
      </c>
      <c r="N18" s="257">
        <f>+(+C18+E18)-(L18+M18)</f>
        <v>56075.26376199998</v>
      </c>
      <c r="O18" s="285">
        <v>56075.263761999995</v>
      </c>
      <c r="P18" s="25">
        <v>50911</v>
      </c>
      <c r="Q18" s="26">
        <v>0</v>
      </c>
      <c r="R18" s="26">
        <v>0</v>
      </c>
      <c r="S18" s="27">
        <v>0</v>
      </c>
      <c r="T18" s="26">
        <v>790</v>
      </c>
      <c r="U18" s="25">
        <v>0</v>
      </c>
      <c r="V18" s="27">
        <v>0</v>
      </c>
      <c r="W18" s="28">
        <v>0</v>
      </c>
      <c r="X18" s="274" t="s">
        <v>211</v>
      </c>
      <c r="Y18" s="47" t="s">
        <v>11</v>
      </c>
    </row>
    <row r="19" spans="1:25" s="2" customFormat="1" ht="63" customHeight="1" thickBot="1">
      <c r="A19" s="262"/>
      <c r="B19" s="264"/>
      <c r="C19" s="296"/>
      <c r="D19" s="297"/>
      <c r="E19" s="296"/>
      <c r="F19" s="295"/>
      <c r="G19" s="295"/>
      <c r="H19" s="295"/>
      <c r="I19" s="295"/>
      <c r="J19" s="268"/>
      <c r="K19" s="295"/>
      <c r="L19" s="254"/>
      <c r="M19" s="256"/>
      <c r="N19" s="258"/>
      <c r="O19" s="297"/>
      <c r="P19" s="57">
        <v>9613.361468000001</v>
      </c>
      <c r="Q19" s="58">
        <v>0</v>
      </c>
      <c r="R19" s="58">
        <v>0</v>
      </c>
      <c r="S19" s="59">
        <v>0</v>
      </c>
      <c r="T19" s="58">
        <v>8364.305537</v>
      </c>
      <c r="U19" s="57">
        <v>0</v>
      </c>
      <c r="V19" s="59">
        <v>0</v>
      </c>
      <c r="W19" s="60">
        <v>0</v>
      </c>
      <c r="X19" s="275"/>
      <c r="Y19" s="48" t="s">
        <v>8</v>
      </c>
    </row>
    <row r="20" spans="1:25" s="2" customFormat="1" ht="45" customHeight="1">
      <c r="A20" s="261">
        <v>7</v>
      </c>
      <c r="B20" s="263" t="s">
        <v>86</v>
      </c>
      <c r="C20" s="283">
        <v>63054.647506</v>
      </c>
      <c r="D20" s="285">
        <v>63054.647506</v>
      </c>
      <c r="E20" s="283">
        <v>32.128581000000004</v>
      </c>
      <c r="F20" s="281">
        <v>32.128581000000004</v>
      </c>
      <c r="G20" s="281">
        <v>0</v>
      </c>
      <c r="H20" s="281">
        <v>0</v>
      </c>
      <c r="I20" s="281">
        <v>0</v>
      </c>
      <c r="J20" s="267">
        <v>0</v>
      </c>
      <c r="K20" s="281">
        <v>32.128581000000004</v>
      </c>
      <c r="L20" s="272">
        <v>28964.948947</v>
      </c>
      <c r="M20" s="278">
        <v>0.099764</v>
      </c>
      <c r="N20" s="257">
        <v>34121.727375999995</v>
      </c>
      <c r="O20" s="285">
        <v>34121.727316000004</v>
      </c>
      <c r="P20" s="25">
        <v>78</v>
      </c>
      <c r="Q20" s="26">
        <v>0</v>
      </c>
      <c r="R20" s="26">
        <v>0</v>
      </c>
      <c r="S20" s="27">
        <v>0</v>
      </c>
      <c r="T20" s="26">
        <v>0</v>
      </c>
      <c r="U20" s="25">
        <v>0</v>
      </c>
      <c r="V20" s="27">
        <v>0</v>
      </c>
      <c r="W20" s="28">
        <v>0</v>
      </c>
      <c r="X20" s="289" t="s">
        <v>212</v>
      </c>
      <c r="Y20" s="47" t="s">
        <v>11</v>
      </c>
    </row>
    <row r="21" spans="1:25" s="2" customFormat="1" ht="45" customHeight="1" thickBot="1">
      <c r="A21" s="262"/>
      <c r="B21" s="269"/>
      <c r="C21" s="291"/>
      <c r="D21" s="292"/>
      <c r="E21" s="291"/>
      <c r="F21" s="282"/>
      <c r="G21" s="282"/>
      <c r="H21" s="282"/>
      <c r="I21" s="282"/>
      <c r="J21" s="268"/>
      <c r="K21" s="282"/>
      <c r="L21" s="276"/>
      <c r="M21" s="293"/>
      <c r="N21" s="294"/>
      <c r="O21" s="292"/>
      <c r="P21" s="57">
        <v>28964.948947</v>
      </c>
      <c r="Q21" s="58">
        <v>0</v>
      </c>
      <c r="R21" s="58">
        <v>0</v>
      </c>
      <c r="S21" s="59">
        <v>0</v>
      </c>
      <c r="T21" s="58">
        <v>0</v>
      </c>
      <c r="U21" s="57">
        <v>0</v>
      </c>
      <c r="V21" s="59">
        <v>0</v>
      </c>
      <c r="W21" s="60">
        <v>0</v>
      </c>
      <c r="X21" s="395"/>
      <c r="Y21" s="48" t="s">
        <v>8</v>
      </c>
    </row>
    <row r="22" spans="1:25" s="2" customFormat="1" ht="37.5" customHeight="1">
      <c r="A22" s="261">
        <v>8</v>
      </c>
      <c r="B22" s="421" t="s">
        <v>213</v>
      </c>
      <c r="C22" s="423">
        <v>3371.268539</v>
      </c>
      <c r="D22" s="285">
        <v>3371.268539</v>
      </c>
      <c r="E22" s="414">
        <v>0.392239</v>
      </c>
      <c r="F22" s="414">
        <v>0.392239</v>
      </c>
      <c r="G22" s="281">
        <v>0</v>
      </c>
      <c r="H22" s="281">
        <v>0</v>
      </c>
      <c r="I22" s="281">
        <v>0</v>
      </c>
      <c r="J22" s="267">
        <v>0</v>
      </c>
      <c r="K22" s="414">
        <v>0.392239</v>
      </c>
      <c r="L22" s="272">
        <v>193.0992</v>
      </c>
      <c r="M22" s="278">
        <v>0</v>
      </c>
      <c r="N22" s="257">
        <v>3178.561578</v>
      </c>
      <c r="O22" s="285">
        <v>3178.561578</v>
      </c>
      <c r="P22" s="25">
        <v>0</v>
      </c>
      <c r="Q22" s="26">
        <v>0</v>
      </c>
      <c r="R22" s="26">
        <v>83</v>
      </c>
      <c r="S22" s="27">
        <v>0</v>
      </c>
      <c r="T22" s="26">
        <v>0</v>
      </c>
      <c r="U22" s="25">
        <v>0</v>
      </c>
      <c r="V22" s="27">
        <v>107</v>
      </c>
      <c r="W22" s="28">
        <v>0</v>
      </c>
      <c r="X22" s="289" t="s">
        <v>214</v>
      </c>
      <c r="Y22" s="48"/>
    </row>
    <row r="23" spans="1:25" s="2" customFormat="1" ht="37.5" customHeight="1" thickBot="1">
      <c r="A23" s="262"/>
      <c r="B23" s="422"/>
      <c r="C23" s="424"/>
      <c r="D23" s="292"/>
      <c r="E23" s="415"/>
      <c r="F23" s="415"/>
      <c r="G23" s="282"/>
      <c r="H23" s="282"/>
      <c r="I23" s="282"/>
      <c r="J23" s="268"/>
      <c r="K23" s="415"/>
      <c r="L23" s="276"/>
      <c r="M23" s="293"/>
      <c r="N23" s="294"/>
      <c r="O23" s="292"/>
      <c r="P23" s="57">
        <v>0</v>
      </c>
      <c r="Q23" s="58">
        <v>0</v>
      </c>
      <c r="R23" s="58">
        <v>189.6</v>
      </c>
      <c r="S23" s="59">
        <v>0</v>
      </c>
      <c r="T23" s="58">
        <v>0</v>
      </c>
      <c r="U23" s="57">
        <v>0</v>
      </c>
      <c r="V23" s="59">
        <v>567.6</v>
      </c>
      <c r="W23" s="60">
        <v>0</v>
      </c>
      <c r="X23" s="290"/>
      <c r="Y23" s="48"/>
    </row>
    <row r="24" spans="1:25" s="2" customFormat="1" ht="36" customHeight="1">
      <c r="A24" s="261">
        <v>9</v>
      </c>
      <c r="B24" s="263" t="s">
        <v>205</v>
      </c>
      <c r="C24" s="283">
        <v>4095</v>
      </c>
      <c r="D24" s="285">
        <v>4095</v>
      </c>
      <c r="E24" s="283">
        <v>32</v>
      </c>
      <c r="F24" s="281">
        <v>32</v>
      </c>
      <c r="G24" s="281">
        <v>0</v>
      </c>
      <c r="H24" s="281">
        <v>0</v>
      </c>
      <c r="I24" s="281">
        <v>0</v>
      </c>
      <c r="J24" s="267">
        <v>0</v>
      </c>
      <c r="K24" s="281">
        <v>32</v>
      </c>
      <c r="L24" s="272">
        <v>0</v>
      </c>
      <c r="M24" s="347">
        <v>4127</v>
      </c>
      <c r="N24" s="257">
        <f>+(+C24+E24)-(L24+M24)</f>
        <v>0</v>
      </c>
      <c r="O24" s="253">
        <v>0</v>
      </c>
      <c r="P24" s="80">
        <v>0</v>
      </c>
      <c r="Q24" s="81">
        <v>0</v>
      </c>
      <c r="R24" s="81">
        <v>0</v>
      </c>
      <c r="S24" s="82">
        <v>0</v>
      </c>
      <c r="T24" s="81">
        <v>0</v>
      </c>
      <c r="U24" s="80">
        <v>0</v>
      </c>
      <c r="V24" s="82">
        <v>0</v>
      </c>
      <c r="W24" s="83">
        <v>0</v>
      </c>
      <c r="X24" s="382" t="s">
        <v>133</v>
      </c>
      <c r="Y24" s="47" t="s">
        <v>11</v>
      </c>
    </row>
    <row r="25" spans="1:25" s="2" customFormat="1" ht="36" customHeight="1" thickBot="1">
      <c r="A25" s="262"/>
      <c r="B25" s="269"/>
      <c r="C25" s="291"/>
      <c r="D25" s="292"/>
      <c r="E25" s="291"/>
      <c r="F25" s="282"/>
      <c r="G25" s="282"/>
      <c r="H25" s="282"/>
      <c r="I25" s="282"/>
      <c r="J25" s="268"/>
      <c r="K25" s="282"/>
      <c r="L25" s="276"/>
      <c r="M25" s="348"/>
      <c r="N25" s="294"/>
      <c r="O25" s="346"/>
      <c r="P25" s="85">
        <v>0</v>
      </c>
      <c r="Q25" s="86">
        <v>0</v>
      </c>
      <c r="R25" s="86">
        <v>0</v>
      </c>
      <c r="S25" s="149">
        <v>0</v>
      </c>
      <c r="T25" s="86">
        <v>0</v>
      </c>
      <c r="U25" s="85">
        <v>0</v>
      </c>
      <c r="V25" s="149">
        <v>0</v>
      </c>
      <c r="W25" s="87">
        <v>0</v>
      </c>
      <c r="X25" s="383"/>
      <c r="Y25" s="48" t="s">
        <v>8</v>
      </c>
    </row>
    <row r="26" spans="1:25" s="2" customFormat="1" ht="51" customHeight="1">
      <c r="A26" s="261">
        <v>10</v>
      </c>
      <c r="B26" s="263" t="s">
        <v>289</v>
      </c>
      <c r="C26" s="265">
        <v>942.116804</v>
      </c>
      <c r="D26" s="253">
        <v>942.116804</v>
      </c>
      <c r="E26" s="265">
        <v>0</v>
      </c>
      <c r="F26" s="272">
        <v>0</v>
      </c>
      <c r="G26" s="272">
        <v>0</v>
      </c>
      <c r="H26" s="272">
        <v>0</v>
      </c>
      <c r="I26" s="272">
        <v>0</v>
      </c>
      <c r="J26" s="298">
        <v>0</v>
      </c>
      <c r="K26" s="272">
        <v>0</v>
      </c>
      <c r="L26" s="350">
        <v>0</v>
      </c>
      <c r="M26" s="347">
        <v>942.116804</v>
      </c>
      <c r="N26" s="257">
        <f>+(+C26+E26)-(L26+M26)</f>
        <v>0</v>
      </c>
      <c r="O26" s="253" t="s">
        <v>71</v>
      </c>
      <c r="P26" s="80">
        <v>0</v>
      </c>
      <c r="Q26" s="81">
        <v>0</v>
      </c>
      <c r="R26" s="81">
        <v>0</v>
      </c>
      <c r="S26" s="82">
        <v>0</v>
      </c>
      <c r="T26" s="81">
        <v>0</v>
      </c>
      <c r="U26" s="80">
        <v>0</v>
      </c>
      <c r="V26" s="82">
        <v>0</v>
      </c>
      <c r="W26" s="83">
        <v>0</v>
      </c>
      <c r="X26" s="384" t="s">
        <v>303</v>
      </c>
      <c r="Y26" s="47"/>
    </row>
    <row r="27" spans="1:25" s="2" customFormat="1" ht="51" customHeight="1" thickBot="1">
      <c r="A27" s="262"/>
      <c r="B27" s="269"/>
      <c r="C27" s="270"/>
      <c r="D27" s="271"/>
      <c r="E27" s="270"/>
      <c r="F27" s="277"/>
      <c r="G27" s="273"/>
      <c r="H27" s="273"/>
      <c r="I27" s="273"/>
      <c r="J27" s="299"/>
      <c r="K27" s="273"/>
      <c r="L27" s="351"/>
      <c r="M27" s="349"/>
      <c r="N27" s="258"/>
      <c r="O27" s="271"/>
      <c r="P27" s="85">
        <v>0</v>
      </c>
      <c r="Q27" s="86">
        <v>0</v>
      </c>
      <c r="R27" s="86">
        <v>0</v>
      </c>
      <c r="S27" s="228">
        <v>0</v>
      </c>
      <c r="T27" s="86">
        <v>0</v>
      </c>
      <c r="U27" s="85">
        <v>0</v>
      </c>
      <c r="V27" s="228">
        <v>0</v>
      </c>
      <c r="W27" s="87">
        <v>0</v>
      </c>
      <c r="X27" s="385"/>
      <c r="Y27" s="48"/>
    </row>
    <row r="28" spans="1:25" s="2" customFormat="1" ht="51" customHeight="1">
      <c r="A28" s="261">
        <v>11</v>
      </c>
      <c r="B28" s="263" t="s">
        <v>227</v>
      </c>
      <c r="C28" s="283">
        <v>14399</v>
      </c>
      <c r="D28" s="285">
        <v>14399</v>
      </c>
      <c r="E28" s="283">
        <v>3</v>
      </c>
      <c r="F28" s="281">
        <v>3</v>
      </c>
      <c r="G28" s="281">
        <v>0</v>
      </c>
      <c r="H28" s="281">
        <v>0</v>
      </c>
      <c r="I28" s="281">
        <v>0</v>
      </c>
      <c r="J28" s="281">
        <v>0</v>
      </c>
      <c r="K28" s="281">
        <v>3</v>
      </c>
      <c r="L28" s="272">
        <v>3027</v>
      </c>
      <c r="M28" s="278">
        <v>0</v>
      </c>
      <c r="N28" s="257">
        <f>+(+C28+E28)-(L28+M28)</f>
        <v>11375</v>
      </c>
      <c r="O28" s="285">
        <v>11375</v>
      </c>
      <c r="P28" s="97">
        <v>156</v>
      </c>
      <c r="Q28" s="26">
        <v>0</v>
      </c>
      <c r="R28" s="26">
        <v>0</v>
      </c>
      <c r="S28" s="27">
        <v>0</v>
      </c>
      <c r="T28" s="26">
        <v>0</v>
      </c>
      <c r="U28" s="25">
        <v>0</v>
      </c>
      <c r="V28" s="27">
        <v>0</v>
      </c>
      <c r="W28" s="28">
        <v>0</v>
      </c>
      <c r="X28" s="274" t="s">
        <v>228</v>
      </c>
      <c r="Y28" s="47" t="s">
        <v>11</v>
      </c>
    </row>
    <row r="29" spans="1:25" s="2" customFormat="1" ht="51" customHeight="1" thickBot="1">
      <c r="A29" s="262"/>
      <c r="B29" s="269"/>
      <c r="C29" s="284"/>
      <c r="D29" s="286"/>
      <c r="E29" s="284"/>
      <c r="F29" s="352"/>
      <c r="G29" s="352"/>
      <c r="H29" s="352"/>
      <c r="I29" s="352"/>
      <c r="J29" s="352"/>
      <c r="K29" s="352"/>
      <c r="L29" s="355"/>
      <c r="M29" s="353"/>
      <c r="N29" s="354"/>
      <c r="O29" s="286"/>
      <c r="P29" s="57">
        <v>3027</v>
      </c>
      <c r="Q29" s="58">
        <v>0</v>
      </c>
      <c r="R29" s="58">
        <v>0</v>
      </c>
      <c r="S29" s="59">
        <v>0</v>
      </c>
      <c r="T29" s="58">
        <v>0</v>
      </c>
      <c r="U29" s="57">
        <v>0</v>
      </c>
      <c r="V29" s="59">
        <v>0</v>
      </c>
      <c r="W29" s="60">
        <v>0</v>
      </c>
      <c r="X29" s="275"/>
      <c r="Y29" s="48" t="s">
        <v>8</v>
      </c>
    </row>
    <row r="30" spans="1:25" s="2" customFormat="1" ht="51.75" customHeight="1">
      <c r="A30" s="261">
        <v>12</v>
      </c>
      <c r="B30" s="263" t="s">
        <v>220</v>
      </c>
      <c r="C30" s="283">
        <v>0</v>
      </c>
      <c r="D30" s="285">
        <v>0</v>
      </c>
      <c r="E30" s="283">
        <v>6950.4</v>
      </c>
      <c r="F30" s="281">
        <v>6950.4</v>
      </c>
      <c r="G30" s="281">
        <v>0</v>
      </c>
      <c r="H30" s="281">
        <v>6950.2</v>
      </c>
      <c r="I30" s="281">
        <v>0</v>
      </c>
      <c r="J30" s="267" t="s">
        <v>151</v>
      </c>
      <c r="K30" s="366">
        <v>0.2</v>
      </c>
      <c r="L30" s="272">
        <v>432.5</v>
      </c>
      <c r="M30" s="278">
        <v>0</v>
      </c>
      <c r="N30" s="257">
        <f>+(+C30+E30)-(L30+M30)</f>
        <v>6517.9</v>
      </c>
      <c r="O30" s="285">
        <v>6517.9</v>
      </c>
      <c r="P30" s="25">
        <v>73</v>
      </c>
      <c r="Q30" s="26">
        <v>0</v>
      </c>
      <c r="R30" s="26">
        <v>0</v>
      </c>
      <c r="S30" s="27">
        <v>0</v>
      </c>
      <c r="T30" s="26">
        <v>0</v>
      </c>
      <c r="U30" s="25">
        <v>0</v>
      </c>
      <c r="V30" s="27">
        <v>0</v>
      </c>
      <c r="W30" s="28">
        <v>0</v>
      </c>
      <c r="X30" s="274" t="s">
        <v>229</v>
      </c>
      <c r="Y30" s="48"/>
    </row>
    <row r="31" spans="1:25" s="2" customFormat="1" ht="51.75" customHeight="1" thickBot="1">
      <c r="A31" s="262"/>
      <c r="B31" s="269"/>
      <c r="C31" s="291"/>
      <c r="D31" s="292"/>
      <c r="E31" s="291"/>
      <c r="F31" s="282"/>
      <c r="G31" s="282"/>
      <c r="H31" s="282"/>
      <c r="I31" s="282"/>
      <c r="J31" s="268"/>
      <c r="K31" s="367"/>
      <c r="L31" s="276"/>
      <c r="M31" s="293"/>
      <c r="N31" s="294"/>
      <c r="O31" s="292"/>
      <c r="P31" s="57">
        <v>432.5</v>
      </c>
      <c r="Q31" s="58">
        <v>0</v>
      </c>
      <c r="R31" s="58">
        <v>0</v>
      </c>
      <c r="S31" s="59">
        <v>0</v>
      </c>
      <c r="T31" s="58">
        <v>0</v>
      </c>
      <c r="U31" s="57">
        <v>0</v>
      </c>
      <c r="V31" s="59">
        <v>0</v>
      </c>
      <c r="W31" s="60">
        <v>0</v>
      </c>
      <c r="X31" s="396"/>
      <c r="Y31" s="48"/>
    </row>
    <row r="32" spans="1:25" s="2" customFormat="1" ht="51.75" customHeight="1">
      <c r="A32" s="261">
        <v>13</v>
      </c>
      <c r="B32" s="373" t="s">
        <v>251</v>
      </c>
      <c r="C32" s="356">
        <v>137</v>
      </c>
      <c r="D32" s="358">
        <v>137</v>
      </c>
      <c r="E32" s="356">
        <v>8</v>
      </c>
      <c r="F32" s="360">
        <v>8</v>
      </c>
      <c r="G32" s="360">
        <v>0</v>
      </c>
      <c r="H32" s="360">
        <v>0</v>
      </c>
      <c r="I32" s="360">
        <v>0</v>
      </c>
      <c r="J32" s="362">
        <v>0</v>
      </c>
      <c r="K32" s="360">
        <v>8</v>
      </c>
      <c r="L32" s="364">
        <v>12</v>
      </c>
      <c r="M32" s="371">
        <v>0</v>
      </c>
      <c r="N32" s="388">
        <f>+(+C32+E32)-(L32+M32)</f>
        <v>133</v>
      </c>
      <c r="O32" s="358">
        <v>133</v>
      </c>
      <c r="P32" s="94">
        <v>20</v>
      </c>
      <c r="Q32" s="81">
        <v>0</v>
      </c>
      <c r="R32" s="81">
        <v>0</v>
      </c>
      <c r="S32" s="82">
        <v>0</v>
      </c>
      <c r="T32" s="81">
        <v>0</v>
      </c>
      <c r="U32" s="80">
        <v>0</v>
      </c>
      <c r="V32" s="82">
        <v>0</v>
      </c>
      <c r="W32" s="83">
        <v>0</v>
      </c>
      <c r="X32" s="416" t="s">
        <v>107</v>
      </c>
      <c r="Y32" s="47" t="s">
        <v>11</v>
      </c>
    </row>
    <row r="33" spans="1:25" s="2" customFormat="1" ht="51.75" customHeight="1" thickBot="1">
      <c r="A33" s="262"/>
      <c r="B33" s="374"/>
      <c r="C33" s="357"/>
      <c r="D33" s="359"/>
      <c r="E33" s="357"/>
      <c r="F33" s="370"/>
      <c r="G33" s="361"/>
      <c r="H33" s="361"/>
      <c r="I33" s="361"/>
      <c r="J33" s="363"/>
      <c r="K33" s="361"/>
      <c r="L33" s="365"/>
      <c r="M33" s="372"/>
      <c r="N33" s="389"/>
      <c r="O33" s="359"/>
      <c r="P33" s="116">
        <v>12</v>
      </c>
      <c r="Q33" s="86">
        <v>0</v>
      </c>
      <c r="R33" s="86">
        <v>0</v>
      </c>
      <c r="S33" s="149">
        <v>0</v>
      </c>
      <c r="T33" s="86">
        <v>0</v>
      </c>
      <c r="U33" s="85">
        <v>0</v>
      </c>
      <c r="V33" s="149">
        <v>0</v>
      </c>
      <c r="W33" s="87">
        <v>0</v>
      </c>
      <c r="X33" s="417"/>
      <c r="Y33" s="48" t="s">
        <v>8</v>
      </c>
    </row>
    <row r="34" spans="1:25" s="2" customFormat="1" ht="61.5" customHeight="1">
      <c r="A34" s="261">
        <v>14</v>
      </c>
      <c r="B34" s="263" t="s">
        <v>252</v>
      </c>
      <c r="C34" s="265">
        <v>80460</v>
      </c>
      <c r="D34" s="253">
        <v>80460</v>
      </c>
      <c r="E34" s="369">
        <v>-54</v>
      </c>
      <c r="F34" s="368">
        <v>-54</v>
      </c>
      <c r="G34" s="272" t="s">
        <v>59</v>
      </c>
      <c r="H34" s="272" t="s">
        <v>59</v>
      </c>
      <c r="I34" s="272" t="s">
        <v>59</v>
      </c>
      <c r="J34" s="298" t="s">
        <v>59</v>
      </c>
      <c r="K34" s="368">
        <v>-54</v>
      </c>
      <c r="L34" s="350">
        <v>25671</v>
      </c>
      <c r="M34" s="375" t="s">
        <v>59</v>
      </c>
      <c r="N34" s="419">
        <f>C34+E34-L34</f>
        <v>54735</v>
      </c>
      <c r="O34" s="253">
        <v>54735</v>
      </c>
      <c r="P34" s="80">
        <v>37</v>
      </c>
      <c r="Q34" s="81" t="s">
        <v>253</v>
      </c>
      <c r="R34" s="81" t="s">
        <v>253</v>
      </c>
      <c r="S34" s="81" t="s">
        <v>253</v>
      </c>
      <c r="T34" s="81" t="s">
        <v>253</v>
      </c>
      <c r="U34" s="80" t="s">
        <v>254</v>
      </c>
      <c r="V34" s="81" t="s">
        <v>253</v>
      </c>
      <c r="W34" s="81" t="s">
        <v>253</v>
      </c>
      <c r="X34" s="412" t="s">
        <v>255</v>
      </c>
      <c r="Y34" s="47" t="s">
        <v>11</v>
      </c>
    </row>
    <row r="35" spans="1:25" s="2" customFormat="1" ht="61.5" customHeight="1" thickBot="1">
      <c r="A35" s="262"/>
      <c r="B35" s="264"/>
      <c r="C35" s="287"/>
      <c r="D35" s="346"/>
      <c r="E35" s="287"/>
      <c r="F35" s="276"/>
      <c r="G35" s="273"/>
      <c r="H35" s="273"/>
      <c r="I35" s="273"/>
      <c r="J35" s="299"/>
      <c r="K35" s="273"/>
      <c r="L35" s="351"/>
      <c r="M35" s="376"/>
      <c r="N35" s="420"/>
      <c r="O35" s="346"/>
      <c r="P35" s="85">
        <v>25671</v>
      </c>
      <c r="Q35" s="86" t="s">
        <v>59</v>
      </c>
      <c r="R35" s="86" t="s">
        <v>59</v>
      </c>
      <c r="S35" s="86" t="s">
        <v>59</v>
      </c>
      <c r="T35" s="86" t="s">
        <v>59</v>
      </c>
      <c r="U35" s="85" t="s">
        <v>59</v>
      </c>
      <c r="V35" s="86" t="s">
        <v>59</v>
      </c>
      <c r="W35" s="86" t="s">
        <v>59</v>
      </c>
      <c r="X35" s="418"/>
      <c r="Y35" s="48" t="s">
        <v>8</v>
      </c>
    </row>
    <row r="36" spans="1:25" s="2" customFormat="1" ht="61.5" customHeight="1">
      <c r="A36" s="261">
        <v>15</v>
      </c>
      <c r="B36" s="263" t="s">
        <v>237</v>
      </c>
      <c r="C36" s="283">
        <v>6208</v>
      </c>
      <c r="D36" s="285">
        <v>6208</v>
      </c>
      <c r="E36" s="283">
        <v>1</v>
      </c>
      <c r="F36" s="281">
        <v>1</v>
      </c>
      <c r="G36" s="281">
        <v>0</v>
      </c>
      <c r="H36" s="281">
        <v>0</v>
      </c>
      <c r="I36" s="281">
        <v>0</v>
      </c>
      <c r="J36" s="267">
        <v>0</v>
      </c>
      <c r="K36" s="281">
        <v>1</v>
      </c>
      <c r="L36" s="253">
        <v>4647</v>
      </c>
      <c r="M36" s="255">
        <v>0</v>
      </c>
      <c r="N36" s="257">
        <f>+(+C36+E36)-(L36+M36)</f>
        <v>1562</v>
      </c>
      <c r="O36" s="253">
        <v>1562</v>
      </c>
      <c r="P36" s="80">
        <v>1</v>
      </c>
      <c r="Q36" s="26">
        <v>0</v>
      </c>
      <c r="R36" s="26">
        <v>0</v>
      </c>
      <c r="S36" s="27">
        <v>0</v>
      </c>
      <c r="T36" s="81">
        <v>28</v>
      </c>
      <c r="U36" s="25">
        <v>0</v>
      </c>
      <c r="V36" s="27">
        <v>0</v>
      </c>
      <c r="W36" s="28">
        <v>0</v>
      </c>
      <c r="X36" s="274" t="s">
        <v>256</v>
      </c>
      <c r="Y36" s="47" t="s">
        <v>11</v>
      </c>
    </row>
    <row r="37" spans="1:25" s="2" customFormat="1" ht="61.5" customHeight="1" thickBot="1">
      <c r="A37" s="262"/>
      <c r="B37" s="264"/>
      <c r="C37" s="296"/>
      <c r="D37" s="297"/>
      <c r="E37" s="296"/>
      <c r="F37" s="295"/>
      <c r="G37" s="295"/>
      <c r="H37" s="295"/>
      <c r="I37" s="295"/>
      <c r="J37" s="268"/>
      <c r="K37" s="295"/>
      <c r="L37" s="254"/>
      <c r="M37" s="256"/>
      <c r="N37" s="258"/>
      <c r="O37" s="254"/>
      <c r="P37" s="85">
        <v>200</v>
      </c>
      <c r="Q37" s="58">
        <v>0</v>
      </c>
      <c r="R37" s="58">
        <v>0</v>
      </c>
      <c r="S37" s="59">
        <v>0</v>
      </c>
      <c r="T37" s="86">
        <v>4453</v>
      </c>
      <c r="U37" s="57">
        <v>0</v>
      </c>
      <c r="V37" s="59">
        <v>0</v>
      </c>
      <c r="W37" s="60">
        <v>0</v>
      </c>
      <c r="X37" s="275"/>
      <c r="Y37" s="48" t="s">
        <v>8</v>
      </c>
    </row>
    <row r="38" spans="1:25" s="2" customFormat="1" ht="47.25" customHeight="1" outlineLevel="1">
      <c r="A38" s="261">
        <v>16</v>
      </c>
      <c r="B38" s="263" t="s">
        <v>257</v>
      </c>
      <c r="C38" s="283">
        <v>14600</v>
      </c>
      <c r="D38" s="285">
        <v>14600</v>
      </c>
      <c r="E38" s="283">
        <v>0</v>
      </c>
      <c r="F38" s="281">
        <v>0</v>
      </c>
      <c r="G38" s="281">
        <v>0</v>
      </c>
      <c r="H38" s="281">
        <v>0</v>
      </c>
      <c r="I38" s="281">
        <v>0</v>
      </c>
      <c r="J38" s="298">
        <v>0</v>
      </c>
      <c r="K38" s="281">
        <v>0</v>
      </c>
      <c r="L38" s="350">
        <v>3905</v>
      </c>
      <c r="M38" s="255">
        <v>0</v>
      </c>
      <c r="N38" s="257">
        <f>C38+E38-L38-M38</f>
        <v>10695</v>
      </c>
      <c r="O38" s="285">
        <f>N38</f>
        <v>10695</v>
      </c>
      <c r="P38" s="25">
        <v>382</v>
      </c>
      <c r="Q38" s="26">
        <v>0</v>
      </c>
      <c r="R38" s="26">
        <v>0</v>
      </c>
      <c r="S38" s="27">
        <v>0</v>
      </c>
      <c r="T38" s="26">
        <v>0</v>
      </c>
      <c r="U38" s="25">
        <v>0</v>
      </c>
      <c r="V38" s="27">
        <v>0</v>
      </c>
      <c r="W38" s="28">
        <v>0</v>
      </c>
      <c r="X38" s="274" t="s">
        <v>258</v>
      </c>
      <c r="Y38" s="47" t="s">
        <v>11</v>
      </c>
    </row>
    <row r="39" spans="1:25" s="2" customFormat="1" ht="47.25" customHeight="1" outlineLevel="1" thickBot="1">
      <c r="A39" s="262"/>
      <c r="B39" s="264"/>
      <c r="C39" s="296"/>
      <c r="D39" s="297"/>
      <c r="E39" s="296"/>
      <c r="F39" s="295"/>
      <c r="G39" s="295"/>
      <c r="H39" s="295"/>
      <c r="I39" s="295"/>
      <c r="J39" s="299"/>
      <c r="K39" s="295"/>
      <c r="L39" s="351"/>
      <c r="M39" s="256"/>
      <c r="N39" s="258"/>
      <c r="O39" s="297"/>
      <c r="P39" s="57">
        <v>3861</v>
      </c>
      <c r="Q39" s="58">
        <v>0</v>
      </c>
      <c r="R39" s="58">
        <v>0</v>
      </c>
      <c r="S39" s="59">
        <v>0</v>
      </c>
      <c r="T39" s="58">
        <v>0</v>
      </c>
      <c r="U39" s="57">
        <v>0</v>
      </c>
      <c r="V39" s="59">
        <v>0</v>
      </c>
      <c r="W39" s="60">
        <v>0</v>
      </c>
      <c r="X39" s="275"/>
      <c r="Y39" s="48" t="s">
        <v>8</v>
      </c>
    </row>
    <row r="40" spans="1:25" s="2" customFormat="1" ht="84.75" customHeight="1" outlineLevel="1">
      <c r="A40" s="261">
        <v>17</v>
      </c>
      <c r="B40" s="263" t="s">
        <v>108</v>
      </c>
      <c r="C40" s="283">
        <v>5351</v>
      </c>
      <c r="D40" s="285">
        <v>5351</v>
      </c>
      <c r="E40" s="283">
        <v>2</v>
      </c>
      <c r="F40" s="281">
        <v>0</v>
      </c>
      <c r="G40" s="281">
        <v>0</v>
      </c>
      <c r="H40" s="281">
        <v>0</v>
      </c>
      <c r="I40" s="281">
        <v>0</v>
      </c>
      <c r="J40" s="281">
        <v>0</v>
      </c>
      <c r="K40" s="281">
        <v>0</v>
      </c>
      <c r="L40" s="272">
        <v>1232</v>
      </c>
      <c r="M40" s="278">
        <v>0</v>
      </c>
      <c r="N40" s="257">
        <f>+(+C40+E40)-(L40+M40)</f>
        <v>4121</v>
      </c>
      <c r="O40" s="285">
        <v>4121</v>
      </c>
      <c r="P40" s="25">
        <v>4</v>
      </c>
      <c r="Q40" s="26">
        <v>0</v>
      </c>
      <c r="R40" s="26">
        <v>0</v>
      </c>
      <c r="S40" s="27">
        <v>0</v>
      </c>
      <c r="T40" s="26">
        <v>0</v>
      </c>
      <c r="U40" s="25">
        <v>0</v>
      </c>
      <c r="V40" s="27">
        <v>0</v>
      </c>
      <c r="W40" s="28">
        <v>0</v>
      </c>
      <c r="X40" s="274" t="s">
        <v>127</v>
      </c>
      <c r="Y40" s="47" t="s">
        <v>11</v>
      </c>
    </row>
    <row r="41" spans="1:25" s="2" customFormat="1" ht="84.75" customHeight="1" outlineLevel="1" thickBot="1">
      <c r="A41" s="262"/>
      <c r="B41" s="269"/>
      <c r="C41" s="291"/>
      <c r="D41" s="292"/>
      <c r="E41" s="291"/>
      <c r="F41" s="282"/>
      <c r="G41" s="282"/>
      <c r="H41" s="282"/>
      <c r="I41" s="282"/>
      <c r="J41" s="282"/>
      <c r="K41" s="282"/>
      <c r="L41" s="276"/>
      <c r="M41" s="293"/>
      <c r="N41" s="294"/>
      <c r="O41" s="292"/>
      <c r="P41" s="57">
        <v>1232</v>
      </c>
      <c r="Q41" s="58">
        <v>0</v>
      </c>
      <c r="R41" s="58">
        <v>0</v>
      </c>
      <c r="S41" s="59">
        <v>0</v>
      </c>
      <c r="T41" s="58">
        <v>0</v>
      </c>
      <c r="U41" s="57">
        <v>0</v>
      </c>
      <c r="V41" s="59">
        <v>0</v>
      </c>
      <c r="W41" s="60">
        <v>0</v>
      </c>
      <c r="X41" s="396"/>
      <c r="Y41" s="48" t="s">
        <v>8</v>
      </c>
    </row>
    <row r="42" spans="1:25" s="2" customFormat="1" ht="61.5" customHeight="1" outlineLevel="1">
      <c r="A42" s="261">
        <v>18</v>
      </c>
      <c r="B42" s="263" t="s">
        <v>261</v>
      </c>
      <c r="C42" s="283">
        <v>7604.154263</v>
      </c>
      <c r="D42" s="285">
        <v>7604.154263</v>
      </c>
      <c r="E42" s="283">
        <v>424343.211795</v>
      </c>
      <c r="F42" s="281">
        <v>424343.211795</v>
      </c>
      <c r="G42" s="281">
        <v>232330.011</v>
      </c>
      <c r="H42" s="281">
        <v>191546.989</v>
      </c>
      <c r="I42" s="281">
        <v>0</v>
      </c>
      <c r="J42" s="267" t="s">
        <v>151</v>
      </c>
      <c r="K42" s="281">
        <v>466.211795</v>
      </c>
      <c r="L42" s="272">
        <v>276714.98102</v>
      </c>
      <c r="M42" s="278">
        <v>0</v>
      </c>
      <c r="N42" s="257">
        <f>+(+C42+E42)-(L42+M42)</f>
        <v>155232.385038</v>
      </c>
      <c r="O42" s="285">
        <v>155232.385038</v>
      </c>
      <c r="P42" s="25">
        <v>0</v>
      </c>
      <c r="Q42" s="26">
        <v>0</v>
      </c>
      <c r="R42" s="26">
        <v>0</v>
      </c>
      <c r="S42" s="27">
        <v>0</v>
      </c>
      <c r="T42" s="26">
        <v>0</v>
      </c>
      <c r="U42" s="25">
        <v>0</v>
      </c>
      <c r="V42" s="27">
        <v>0</v>
      </c>
      <c r="W42" s="28">
        <v>0</v>
      </c>
      <c r="X42" s="412" t="s">
        <v>128</v>
      </c>
      <c r="Y42" s="47" t="s">
        <v>11</v>
      </c>
    </row>
    <row r="43" spans="1:25" s="2" customFormat="1" ht="61.5" customHeight="1" outlineLevel="1" thickBot="1">
      <c r="A43" s="262"/>
      <c r="B43" s="269"/>
      <c r="C43" s="291"/>
      <c r="D43" s="292"/>
      <c r="E43" s="291"/>
      <c r="F43" s="282"/>
      <c r="G43" s="282"/>
      <c r="H43" s="282"/>
      <c r="I43" s="282"/>
      <c r="J43" s="268"/>
      <c r="K43" s="282"/>
      <c r="L43" s="276"/>
      <c r="M43" s="293"/>
      <c r="N43" s="294"/>
      <c r="O43" s="297"/>
      <c r="P43" s="57">
        <v>0</v>
      </c>
      <c r="Q43" s="58">
        <v>0</v>
      </c>
      <c r="R43" s="58">
        <v>0</v>
      </c>
      <c r="S43" s="59">
        <v>0</v>
      </c>
      <c r="T43" s="58">
        <v>0</v>
      </c>
      <c r="U43" s="57">
        <v>0</v>
      </c>
      <c r="V43" s="59">
        <v>0</v>
      </c>
      <c r="W43" s="60">
        <v>0</v>
      </c>
      <c r="X43" s="413"/>
      <c r="Y43" s="48" t="s">
        <v>8</v>
      </c>
    </row>
    <row r="44" spans="1:25" s="2" customFormat="1" ht="44.25" customHeight="1" outlineLevel="1">
      <c r="A44" s="261">
        <v>19</v>
      </c>
      <c r="B44" s="263" t="s">
        <v>131</v>
      </c>
      <c r="C44" s="283">
        <v>692</v>
      </c>
      <c r="D44" s="285">
        <v>692</v>
      </c>
      <c r="E44" s="283">
        <v>0</v>
      </c>
      <c r="F44" s="377">
        <v>0</v>
      </c>
      <c r="G44" s="377">
        <v>0</v>
      </c>
      <c r="H44" s="377">
        <v>0</v>
      </c>
      <c r="I44" s="377">
        <v>0</v>
      </c>
      <c r="J44" s="377">
        <v>0</v>
      </c>
      <c r="K44" s="377">
        <v>0</v>
      </c>
      <c r="L44" s="364">
        <v>692</v>
      </c>
      <c r="M44" s="379">
        <v>0</v>
      </c>
      <c r="N44" s="388">
        <f>+(+C44+E44)-(L44+M44)</f>
        <v>0</v>
      </c>
      <c r="O44" s="390">
        <v>0</v>
      </c>
      <c r="P44" s="97">
        <v>1</v>
      </c>
      <c r="Q44" s="95">
        <v>0</v>
      </c>
      <c r="R44" s="95">
        <v>0</v>
      </c>
      <c r="S44" s="96">
        <v>0</v>
      </c>
      <c r="T44" s="95">
        <v>0</v>
      </c>
      <c r="U44" s="97">
        <v>0</v>
      </c>
      <c r="V44" s="96">
        <v>0</v>
      </c>
      <c r="W44" s="98">
        <v>0</v>
      </c>
      <c r="X44" s="274" t="s">
        <v>129</v>
      </c>
      <c r="Y44" s="47" t="s">
        <v>11</v>
      </c>
    </row>
    <row r="45" spans="1:25" s="2" customFormat="1" ht="44.25" customHeight="1" outlineLevel="1" thickBot="1">
      <c r="A45" s="262"/>
      <c r="B45" s="269"/>
      <c r="C45" s="291"/>
      <c r="D45" s="292"/>
      <c r="E45" s="291"/>
      <c r="F45" s="381"/>
      <c r="G45" s="378"/>
      <c r="H45" s="378"/>
      <c r="I45" s="378"/>
      <c r="J45" s="378"/>
      <c r="K45" s="378"/>
      <c r="L45" s="365"/>
      <c r="M45" s="380"/>
      <c r="N45" s="389"/>
      <c r="O45" s="391"/>
      <c r="P45" s="99">
        <v>692</v>
      </c>
      <c r="Q45" s="100">
        <v>0</v>
      </c>
      <c r="R45" s="100">
        <v>0</v>
      </c>
      <c r="S45" s="101">
        <v>0</v>
      </c>
      <c r="T45" s="100">
        <v>0</v>
      </c>
      <c r="U45" s="99">
        <v>0</v>
      </c>
      <c r="V45" s="101">
        <v>0</v>
      </c>
      <c r="W45" s="102">
        <v>0</v>
      </c>
      <c r="X45" s="396"/>
      <c r="Y45" s="48" t="s">
        <v>8</v>
      </c>
    </row>
    <row r="46" spans="1:25" s="2" customFormat="1" ht="44.25" customHeight="1" outlineLevel="1">
      <c r="A46" s="261">
        <v>20</v>
      </c>
      <c r="B46" s="263" t="s">
        <v>286</v>
      </c>
      <c r="C46" s="283">
        <v>4492</v>
      </c>
      <c r="D46" s="285">
        <v>4492</v>
      </c>
      <c r="E46" s="283">
        <v>9</v>
      </c>
      <c r="F46" s="281">
        <v>9</v>
      </c>
      <c r="G46" s="281">
        <v>0</v>
      </c>
      <c r="H46" s="281">
        <v>0</v>
      </c>
      <c r="I46" s="281">
        <v>0</v>
      </c>
      <c r="J46" s="377">
        <v>0</v>
      </c>
      <c r="K46" s="281">
        <v>9</v>
      </c>
      <c r="L46" s="272">
        <v>455</v>
      </c>
      <c r="M46" s="278">
        <v>0</v>
      </c>
      <c r="N46" s="257">
        <f>+(+C46+E46)-(L46+M46)</f>
        <v>4046</v>
      </c>
      <c r="O46" s="285">
        <v>4046</v>
      </c>
      <c r="P46" s="25">
        <v>0</v>
      </c>
      <c r="Q46" s="26">
        <v>0</v>
      </c>
      <c r="R46" s="26">
        <v>0</v>
      </c>
      <c r="S46" s="27">
        <v>0</v>
      </c>
      <c r="T46" s="26">
        <v>0</v>
      </c>
      <c r="U46" s="25">
        <v>0</v>
      </c>
      <c r="V46" s="27">
        <v>0</v>
      </c>
      <c r="W46" s="28">
        <v>0</v>
      </c>
      <c r="X46" s="274" t="s">
        <v>287</v>
      </c>
      <c r="Y46" s="47" t="s">
        <v>11</v>
      </c>
    </row>
    <row r="47" spans="1:25" s="2" customFormat="1" ht="44.25" customHeight="1" outlineLevel="1" thickBot="1">
      <c r="A47" s="262"/>
      <c r="B47" s="269"/>
      <c r="C47" s="291"/>
      <c r="D47" s="292"/>
      <c r="E47" s="291"/>
      <c r="F47" s="282"/>
      <c r="G47" s="282"/>
      <c r="H47" s="282"/>
      <c r="I47" s="282"/>
      <c r="J47" s="378"/>
      <c r="K47" s="282"/>
      <c r="L47" s="276"/>
      <c r="M47" s="293"/>
      <c r="N47" s="294"/>
      <c r="O47" s="292"/>
      <c r="P47" s="57">
        <v>0</v>
      </c>
      <c r="Q47" s="58">
        <v>0</v>
      </c>
      <c r="R47" s="58">
        <v>0</v>
      </c>
      <c r="S47" s="59">
        <v>0</v>
      </c>
      <c r="T47" s="58">
        <v>0</v>
      </c>
      <c r="U47" s="57">
        <v>0</v>
      </c>
      <c r="V47" s="59">
        <v>0</v>
      </c>
      <c r="W47" s="60">
        <v>0</v>
      </c>
      <c r="X47" s="396"/>
      <c r="Y47" s="48" t="s">
        <v>8</v>
      </c>
    </row>
    <row r="48" spans="1:25" s="2" customFormat="1" ht="44.25" customHeight="1">
      <c r="A48" s="261">
        <v>21</v>
      </c>
      <c r="B48" s="263" t="s">
        <v>132</v>
      </c>
      <c r="C48" s="283">
        <v>1490</v>
      </c>
      <c r="D48" s="285">
        <v>1490</v>
      </c>
      <c r="E48" s="283">
        <v>800</v>
      </c>
      <c r="F48" s="281">
        <v>800</v>
      </c>
      <c r="G48" s="281">
        <v>800</v>
      </c>
      <c r="H48" s="281">
        <v>0</v>
      </c>
      <c r="I48" s="281">
        <v>0</v>
      </c>
      <c r="J48" s="267" t="s">
        <v>151</v>
      </c>
      <c r="K48" s="281">
        <v>0</v>
      </c>
      <c r="L48" s="272">
        <v>713</v>
      </c>
      <c r="M48" s="278">
        <v>0</v>
      </c>
      <c r="N48" s="257">
        <f>+(+C48+E48)-(L48+M48)</f>
        <v>1577</v>
      </c>
      <c r="O48" s="285">
        <v>1577</v>
      </c>
      <c r="P48" s="25">
        <v>1</v>
      </c>
      <c r="Q48" s="26">
        <v>0</v>
      </c>
      <c r="R48" s="26">
        <v>0</v>
      </c>
      <c r="S48" s="27">
        <v>0</v>
      </c>
      <c r="T48" s="26">
        <v>0</v>
      </c>
      <c r="U48" s="25">
        <v>0</v>
      </c>
      <c r="V48" s="27">
        <v>0</v>
      </c>
      <c r="W48" s="28">
        <v>0</v>
      </c>
      <c r="X48" s="274" t="s">
        <v>288</v>
      </c>
      <c r="Y48" s="47" t="s">
        <v>11</v>
      </c>
    </row>
    <row r="49" spans="1:25" s="2" customFormat="1" ht="44.25" customHeight="1" thickBot="1">
      <c r="A49" s="262"/>
      <c r="B49" s="269"/>
      <c r="C49" s="291"/>
      <c r="D49" s="292"/>
      <c r="E49" s="291"/>
      <c r="F49" s="282"/>
      <c r="G49" s="282"/>
      <c r="H49" s="282"/>
      <c r="I49" s="282"/>
      <c r="J49" s="268"/>
      <c r="K49" s="282"/>
      <c r="L49" s="276"/>
      <c r="M49" s="293"/>
      <c r="N49" s="294"/>
      <c r="O49" s="292"/>
      <c r="P49" s="57">
        <v>800</v>
      </c>
      <c r="Q49" s="58">
        <v>0</v>
      </c>
      <c r="R49" s="58">
        <v>0</v>
      </c>
      <c r="S49" s="59">
        <v>0</v>
      </c>
      <c r="T49" s="58">
        <v>0</v>
      </c>
      <c r="U49" s="57">
        <v>0</v>
      </c>
      <c r="V49" s="59">
        <v>0</v>
      </c>
      <c r="W49" s="60">
        <v>0</v>
      </c>
      <c r="X49" s="396"/>
      <c r="Y49" s="48" t="s">
        <v>8</v>
      </c>
    </row>
    <row r="50" spans="1:25" s="2" customFormat="1" ht="51.75" customHeight="1">
      <c r="A50" s="261">
        <v>22</v>
      </c>
      <c r="B50" s="263" t="s">
        <v>277</v>
      </c>
      <c r="C50" s="283">
        <v>144735.545</v>
      </c>
      <c r="D50" s="285">
        <v>144735.545</v>
      </c>
      <c r="E50" s="265">
        <v>123.615</v>
      </c>
      <c r="F50" s="272">
        <v>123.615</v>
      </c>
      <c r="G50" s="272">
        <v>0</v>
      </c>
      <c r="H50" s="272">
        <v>0</v>
      </c>
      <c r="I50" s="272">
        <v>0</v>
      </c>
      <c r="J50" s="267" t="s">
        <v>151</v>
      </c>
      <c r="K50" s="272">
        <v>123.615</v>
      </c>
      <c r="L50" s="350">
        <v>6413.846</v>
      </c>
      <c r="M50" s="278">
        <v>0</v>
      </c>
      <c r="N50" s="257">
        <f>+(+C50+E50)-(L50+M50)</f>
        <v>138445.314</v>
      </c>
      <c r="O50" s="253">
        <v>138445.314</v>
      </c>
      <c r="P50" s="80">
        <v>6</v>
      </c>
      <c r="Q50" s="26">
        <v>0</v>
      </c>
      <c r="R50" s="26">
        <v>0</v>
      </c>
      <c r="S50" s="27">
        <v>0</v>
      </c>
      <c r="T50" s="26">
        <v>0</v>
      </c>
      <c r="U50" s="25">
        <v>0</v>
      </c>
      <c r="V50" s="27">
        <v>0</v>
      </c>
      <c r="W50" s="28">
        <v>0</v>
      </c>
      <c r="X50" s="274" t="s">
        <v>130</v>
      </c>
      <c r="Y50" s="47" t="s">
        <v>11</v>
      </c>
    </row>
    <row r="51" spans="1:25" s="2" customFormat="1" ht="51.75" customHeight="1" thickBot="1">
      <c r="A51" s="262"/>
      <c r="B51" s="269"/>
      <c r="C51" s="291"/>
      <c r="D51" s="292"/>
      <c r="E51" s="287"/>
      <c r="F51" s="276"/>
      <c r="G51" s="273"/>
      <c r="H51" s="273"/>
      <c r="I51" s="273"/>
      <c r="J51" s="268"/>
      <c r="K51" s="273"/>
      <c r="L51" s="351"/>
      <c r="M51" s="293"/>
      <c r="N51" s="258"/>
      <c r="O51" s="254"/>
      <c r="P51" s="85">
        <v>6413.846</v>
      </c>
      <c r="Q51" s="58">
        <v>0</v>
      </c>
      <c r="R51" s="58">
        <v>0</v>
      </c>
      <c r="S51" s="59">
        <v>0</v>
      </c>
      <c r="T51" s="58">
        <v>0</v>
      </c>
      <c r="U51" s="57">
        <v>0</v>
      </c>
      <c r="V51" s="59">
        <v>0</v>
      </c>
      <c r="W51" s="60">
        <v>0</v>
      </c>
      <c r="X51" s="396"/>
      <c r="Y51" s="48" t="s">
        <v>8</v>
      </c>
    </row>
    <row r="52" spans="1:25" s="3" customFormat="1" ht="21.75" customHeight="1">
      <c r="A52" s="261"/>
      <c r="B52" s="386" t="s">
        <v>18</v>
      </c>
      <c r="C52" s="257">
        <f>SUM(C8:C51)</f>
        <v>1914588.5193899998</v>
      </c>
      <c r="D52" s="402">
        <f aca="true" t="shared" si="0" ref="D52:I52">SUM(D8:D51)</f>
        <v>1914588.5193899998</v>
      </c>
      <c r="E52" s="257">
        <f>SUM(E8:E51)</f>
        <v>640346.745338</v>
      </c>
      <c r="F52" s="397">
        <f t="shared" si="0"/>
        <v>640344.745338</v>
      </c>
      <c r="G52" s="397">
        <f t="shared" si="0"/>
        <v>439335.537</v>
      </c>
      <c r="H52" s="397">
        <f t="shared" si="0"/>
        <v>198497.189</v>
      </c>
      <c r="I52" s="397">
        <f t="shared" si="0"/>
        <v>0</v>
      </c>
      <c r="J52" s="399"/>
      <c r="K52" s="397">
        <f>SUM(K8:K51)</f>
        <v>2512.249338</v>
      </c>
      <c r="L52" s="404">
        <f>SUM(L8:L51)</f>
        <v>869009.8394320001</v>
      </c>
      <c r="M52" s="406">
        <f>SUM(M8:M51)</f>
        <v>14037.958209</v>
      </c>
      <c r="N52" s="408">
        <f>SUM(N8:N51)</f>
        <v>1671888.4670870001</v>
      </c>
      <c r="O52" s="410">
        <f>SUM(O8:O51)</f>
        <v>1671888.4670270002</v>
      </c>
      <c r="P52" s="29">
        <f>+P50+P48+P46+P44+P42+P40+P38+P36+P34+P32+P30+P28+P26+P24+P22+P20+P18+P16+P14+P12+P10+P8</f>
        <v>51760</v>
      </c>
      <c r="Q52" s="30">
        <v>0</v>
      </c>
      <c r="R52" s="30">
        <f>+R22</f>
        <v>83</v>
      </c>
      <c r="S52" s="31">
        <v>0</v>
      </c>
      <c r="T52" s="237">
        <f>+T36+T18+T14+T12+T10</f>
        <v>1010</v>
      </c>
      <c r="U52" s="29">
        <v>0</v>
      </c>
      <c r="V52" s="31">
        <f>+V22</f>
        <v>107</v>
      </c>
      <c r="W52" s="32">
        <v>0</v>
      </c>
      <c r="X52" s="401"/>
      <c r="Y52" s="47" t="s">
        <v>11</v>
      </c>
    </row>
    <row r="53" spans="1:25" s="3" customFormat="1" ht="21.75" customHeight="1" thickBot="1">
      <c r="A53" s="262"/>
      <c r="B53" s="387"/>
      <c r="C53" s="294"/>
      <c r="D53" s="403"/>
      <c r="E53" s="294"/>
      <c r="F53" s="398"/>
      <c r="G53" s="398"/>
      <c r="H53" s="398"/>
      <c r="I53" s="398"/>
      <c r="J53" s="400"/>
      <c r="K53" s="398"/>
      <c r="L53" s="405"/>
      <c r="M53" s="407"/>
      <c r="N53" s="409"/>
      <c r="O53" s="411"/>
      <c r="P53" s="61">
        <f>+P51+P49+P47+P45+P43+P41+P39+P37+P35+P33+P31+P29+P27+P25+P23+P21+P19+P17+P15+P13+P11+P9</f>
        <v>245613.656415</v>
      </c>
      <c r="Q53" s="62">
        <v>0</v>
      </c>
      <c r="R53" s="62">
        <f>+R23</f>
        <v>189.6</v>
      </c>
      <c r="S53" s="63">
        <v>0</v>
      </c>
      <c r="T53" s="238">
        <f>+T37+T19+T15+T13+T11</f>
        <v>84897.79079700001</v>
      </c>
      <c r="U53" s="61">
        <v>0</v>
      </c>
      <c r="V53" s="63">
        <f>+V23</f>
        <v>567.6</v>
      </c>
      <c r="W53" s="64">
        <v>0</v>
      </c>
      <c r="X53" s="290"/>
      <c r="Y53" s="48" t="s">
        <v>8</v>
      </c>
    </row>
    <row r="54" ht="13.5">
      <c r="A54" s="1" t="s">
        <v>38</v>
      </c>
    </row>
    <row r="55" spans="2:14" ht="13.5">
      <c r="B55" s="1" t="s">
        <v>39</v>
      </c>
      <c r="E55" s="1" t="s">
        <v>163</v>
      </c>
      <c r="N55" s="54"/>
    </row>
    <row r="56" spans="2:5" ht="13.5">
      <c r="B56" s="1" t="s">
        <v>40</v>
      </c>
      <c r="E56" s="1" t="s">
        <v>164</v>
      </c>
    </row>
    <row r="57" spans="2:5" ht="13.5">
      <c r="B57" s="1" t="s">
        <v>41</v>
      </c>
      <c r="E57" s="1" t="s">
        <v>165</v>
      </c>
    </row>
    <row r="58" spans="2:5" ht="13.5">
      <c r="B58" s="1" t="s">
        <v>42</v>
      </c>
      <c r="E58" s="1" t="s">
        <v>166</v>
      </c>
    </row>
    <row r="59" spans="2:5" ht="13.5">
      <c r="B59" s="1" t="s">
        <v>43</v>
      </c>
      <c r="E59" s="1" t="s">
        <v>167</v>
      </c>
    </row>
    <row r="60" ht="13.5">
      <c r="B60" s="1" t="s">
        <v>44</v>
      </c>
    </row>
    <row r="61" ht="13.5">
      <c r="B61" s="1" t="s">
        <v>45</v>
      </c>
    </row>
    <row r="62" ht="13.5">
      <c r="B62" s="1" t="s">
        <v>46</v>
      </c>
    </row>
    <row r="63" ht="13.5">
      <c r="B63" s="1" t="s">
        <v>47</v>
      </c>
    </row>
    <row r="64" ht="13.5">
      <c r="B64" s="1" t="s">
        <v>48</v>
      </c>
    </row>
    <row r="65" ht="13.5" hidden="1">
      <c r="N65" s="53">
        <f>+(+$C$52+$E$52)-($L$52+$M$52)</f>
        <v>1671887.467087</v>
      </c>
    </row>
  </sheetData>
  <sheetProtection/>
  <mergeCells count="390">
    <mergeCell ref="L22:L23"/>
    <mergeCell ref="M22:M23"/>
    <mergeCell ref="N22:N23"/>
    <mergeCell ref="G30:G31"/>
    <mergeCell ref="H30:H31"/>
    <mergeCell ref="I30:I31"/>
    <mergeCell ref="H26:H27"/>
    <mergeCell ref="I24:I25"/>
    <mergeCell ref="I26:I27"/>
    <mergeCell ref="G26:G27"/>
    <mergeCell ref="A22:A23"/>
    <mergeCell ref="B22:B23"/>
    <mergeCell ref="C22:C23"/>
    <mergeCell ref="M30:M31"/>
    <mergeCell ref="N30:N31"/>
    <mergeCell ref="O30:O31"/>
    <mergeCell ref="O22:O23"/>
    <mergeCell ref="G22:G23"/>
    <mergeCell ref="H22:H23"/>
    <mergeCell ref="I22:I23"/>
    <mergeCell ref="X22:X23"/>
    <mergeCell ref="B30:B31"/>
    <mergeCell ref="C30:C31"/>
    <mergeCell ref="D30:D31"/>
    <mergeCell ref="E30:E31"/>
    <mergeCell ref="F30:F31"/>
    <mergeCell ref="X30:X31"/>
    <mergeCell ref="D22:D23"/>
    <mergeCell ref="E22:E23"/>
    <mergeCell ref="F22:F23"/>
    <mergeCell ref="X28:X29"/>
    <mergeCell ref="J22:J23"/>
    <mergeCell ref="K22:K23"/>
    <mergeCell ref="X32:X33"/>
    <mergeCell ref="X34:X35"/>
    <mergeCell ref="O34:O35"/>
    <mergeCell ref="O28:O29"/>
    <mergeCell ref="K24:K25"/>
    <mergeCell ref="K26:K27"/>
    <mergeCell ref="N34:N35"/>
    <mergeCell ref="N32:N33"/>
    <mergeCell ref="O32:O33"/>
    <mergeCell ref="E32:E33"/>
    <mergeCell ref="H32:H33"/>
    <mergeCell ref="K32:K33"/>
    <mergeCell ref="G32:G33"/>
    <mergeCell ref="X36:X37"/>
    <mergeCell ref="X38:X39"/>
    <mergeCell ref="X40:X41"/>
    <mergeCell ref="X42:X43"/>
    <mergeCell ref="X44:X45"/>
    <mergeCell ref="O46:O47"/>
    <mergeCell ref="O36:O37"/>
    <mergeCell ref="O40:O41"/>
    <mergeCell ref="N52:N53"/>
    <mergeCell ref="O52:O53"/>
    <mergeCell ref="N42:N43"/>
    <mergeCell ref="O42:O43"/>
    <mergeCell ref="X46:X47"/>
    <mergeCell ref="O38:O39"/>
    <mergeCell ref="N38:N39"/>
    <mergeCell ref="X48:X49"/>
    <mergeCell ref="I48:I49"/>
    <mergeCell ref="I50:I51"/>
    <mergeCell ref="X50:X51"/>
    <mergeCell ref="X52:X53"/>
    <mergeCell ref="C52:C53"/>
    <mergeCell ref="D52:D53"/>
    <mergeCell ref="E52:E53"/>
    <mergeCell ref="F52:F53"/>
    <mergeCell ref="L52:L53"/>
    <mergeCell ref="M52:M53"/>
    <mergeCell ref="G52:G53"/>
    <mergeCell ref="H52:H53"/>
    <mergeCell ref="K52:K53"/>
    <mergeCell ref="J52:J53"/>
    <mergeCell ref="I52:I53"/>
    <mergeCell ref="H50:H51"/>
    <mergeCell ref="K50:K51"/>
    <mergeCell ref="A52:A53"/>
    <mergeCell ref="B52:B53"/>
    <mergeCell ref="N44:N45"/>
    <mergeCell ref="O44:O45"/>
    <mergeCell ref="N46:N47"/>
    <mergeCell ref="X3:X7"/>
    <mergeCell ref="X8:X9"/>
    <mergeCell ref="X16:X17"/>
    <mergeCell ref="X18:X19"/>
    <mergeCell ref="X20:X21"/>
    <mergeCell ref="X24:X25"/>
    <mergeCell ref="N40:N41"/>
    <mergeCell ref="A50:A51"/>
    <mergeCell ref="B50:B51"/>
    <mergeCell ref="F48:F49"/>
    <mergeCell ref="X26:X27"/>
    <mergeCell ref="N48:N49"/>
    <mergeCell ref="O48:O49"/>
    <mergeCell ref="N50:N51"/>
    <mergeCell ref="O50:O51"/>
    <mergeCell ref="B48:B49"/>
    <mergeCell ref="F50:F51"/>
    <mergeCell ref="M50:M51"/>
    <mergeCell ref="C50:C51"/>
    <mergeCell ref="D50:D51"/>
    <mergeCell ref="E50:E51"/>
    <mergeCell ref="G48:G49"/>
    <mergeCell ref="C48:C49"/>
    <mergeCell ref="D48:D49"/>
    <mergeCell ref="M48:M49"/>
    <mergeCell ref="C40:C41"/>
    <mergeCell ref="D40:D41"/>
    <mergeCell ref="E48:E49"/>
    <mergeCell ref="L50:L51"/>
    <mergeCell ref="L48:L49"/>
    <mergeCell ref="J50:J51"/>
    <mergeCell ref="J48:J49"/>
    <mergeCell ref="F44:F45"/>
    <mergeCell ref="K44:K45"/>
    <mergeCell ref="I44:I45"/>
    <mergeCell ref="A46:A47"/>
    <mergeCell ref="B46:B47"/>
    <mergeCell ref="G46:G47"/>
    <mergeCell ref="G50:G51"/>
    <mergeCell ref="H48:H49"/>
    <mergeCell ref="K48:K49"/>
    <mergeCell ref="H46:H47"/>
    <mergeCell ref="K46:K47"/>
    <mergeCell ref="I46:I47"/>
    <mergeCell ref="A48:A49"/>
    <mergeCell ref="M44:M45"/>
    <mergeCell ref="A44:A45"/>
    <mergeCell ref="B44:B45"/>
    <mergeCell ref="F46:F47"/>
    <mergeCell ref="M46:M47"/>
    <mergeCell ref="C46:C47"/>
    <mergeCell ref="D46:D47"/>
    <mergeCell ref="E46:E47"/>
    <mergeCell ref="G44:G45"/>
    <mergeCell ref="H44:H45"/>
    <mergeCell ref="J44:J45"/>
    <mergeCell ref="J46:J47"/>
    <mergeCell ref="L44:L45"/>
    <mergeCell ref="L46:L47"/>
    <mergeCell ref="E40:E41"/>
    <mergeCell ref="H40:H41"/>
    <mergeCell ref="L42:L43"/>
    <mergeCell ref="L40:L41"/>
    <mergeCell ref="A42:A43"/>
    <mergeCell ref="B42:B43"/>
    <mergeCell ref="F40:F41"/>
    <mergeCell ref="H42:H43"/>
    <mergeCell ref="K42:K43"/>
    <mergeCell ref="I42:I43"/>
    <mergeCell ref="J42:J43"/>
    <mergeCell ref="K40:K41"/>
    <mergeCell ref="I40:I41"/>
    <mergeCell ref="J40:J41"/>
    <mergeCell ref="M40:M41"/>
    <mergeCell ref="A40:A41"/>
    <mergeCell ref="B40:B41"/>
    <mergeCell ref="F42:F43"/>
    <mergeCell ref="M42:M43"/>
    <mergeCell ref="C42:C43"/>
    <mergeCell ref="D42:D43"/>
    <mergeCell ref="E42:E43"/>
    <mergeCell ref="G40:G41"/>
    <mergeCell ref="G42:G43"/>
    <mergeCell ref="A38:A39"/>
    <mergeCell ref="B38:B39"/>
    <mergeCell ref="F36:F37"/>
    <mergeCell ref="M36:M37"/>
    <mergeCell ref="A36:A37"/>
    <mergeCell ref="B36:B37"/>
    <mergeCell ref="F38:F39"/>
    <mergeCell ref="M38:M39"/>
    <mergeCell ref="H38:H39"/>
    <mergeCell ref="K38:K39"/>
    <mergeCell ref="I38:I39"/>
    <mergeCell ref="L38:L39"/>
    <mergeCell ref="J38:J39"/>
    <mergeCell ref="C38:C39"/>
    <mergeCell ref="D38:D39"/>
    <mergeCell ref="E38:E39"/>
    <mergeCell ref="G36:G37"/>
    <mergeCell ref="G38:G39"/>
    <mergeCell ref="N36:N37"/>
    <mergeCell ref="C36:C37"/>
    <mergeCell ref="D36:D37"/>
    <mergeCell ref="E36:E37"/>
    <mergeCell ref="H36:H37"/>
    <mergeCell ref="K36:K37"/>
    <mergeCell ref="I36:I37"/>
    <mergeCell ref="J36:J37"/>
    <mergeCell ref="L36:L37"/>
    <mergeCell ref="A34:A35"/>
    <mergeCell ref="B34:B35"/>
    <mergeCell ref="F32:F33"/>
    <mergeCell ref="M32:M33"/>
    <mergeCell ref="A32:A33"/>
    <mergeCell ref="B32:B33"/>
    <mergeCell ref="F34:F35"/>
    <mergeCell ref="M34:M35"/>
    <mergeCell ref="H34:H35"/>
    <mergeCell ref="K34:K35"/>
    <mergeCell ref="I34:I35"/>
    <mergeCell ref="J34:J35"/>
    <mergeCell ref="L34:L35"/>
    <mergeCell ref="C34:C35"/>
    <mergeCell ref="D34:D35"/>
    <mergeCell ref="E34:E35"/>
    <mergeCell ref="G34:G35"/>
    <mergeCell ref="C32:C33"/>
    <mergeCell ref="D32:D33"/>
    <mergeCell ref="I32:I33"/>
    <mergeCell ref="J32:J33"/>
    <mergeCell ref="L32:L33"/>
    <mergeCell ref="I28:I29"/>
    <mergeCell ref="G28:G29"/>
    <mergeCell ref="J30:J31"/>
    <mergeCell ref="K30:K31"/>
    <mergeCell ref="L30:L31"/>
    <mergeCell ref="A28:A29"/>
    <mergeCell ref="B28:B29"/>
    <mergeCell ref="F28:F29"/>
    <mergeCell ref="M28:M29"/>
    <mergeCell ref="A30:A31"/>
    <mergeCell ref="N28:N29"/>
    <mergeCell ref="H28:H29"/>
    <mergeCell ref="K28:K29"/>
    <mergeCell ref="L28:L29"/>
    <mergeCell ref="J28:J29"/>
    <mergeCell ref="A26:A27"/>
    <mergeCell ref="B26:B27"/>
    <mergeCell ref="F24:F25"/>
    <mergeCell ref="M24:M25"/>
    <mergeCell ref="A24:A25"/>
    <mergeCell ref="B24:B25"/>
    <mergeCell ref="F26:F27"/>
    <mergeCell ref="M26:M27"/>
    <mergeCell ref="L24:L25"/>
    <mergeCell ref="L26:L27"/>
    <mergeCell ref="O26:O27"/>
    <mergeCell ref="G24:G25"/>
    <mergeCell ref="H24:H25"/>
    <mergeCell ref="O24:O25"/>
    <mergeCell ref="N26:N27"/>
    <mergeCell ref="A20:A21"/>
    <mergeCell ref="B20:B21"/>
    <mergeCell ref="G20:G21"/>
    <mergeCell ref="N24:N25"/>
    <mergeCell ref="J24:J25"/>
    <mergeCell ref="M18:M19"/>
    <mergeCell ref="A18:A19"/>
    <mergeCell ref="B18:B19"/>
    <mergeCell ref="F20:F21"/>
    <mergeCell ref="M20:M21"/>
    <mergeCell ref="C20:C21"/>
    <mergeCell ref="D20:D21"/>
    <mergeCell ref="E20:E21"/>
    <mergeCell ref="G18:G19"/>
    <mergeCell ref="L18:L19"/>
    <mergeCell ref="L20:L21"/>
    <mergeCell ref="K18:K19"/>
    <mergeCell ref="H20:H21"/>
    <mergeCell ref="K20:K21"/>
    <mergeCell ref="I20:I21"/>
    <mergeCell ref="H18:H19"/>
    <mergeCell ref="J20:J21"/>
    <mergeCell ref="A2:A7"/>
    <mergeCell ref="B2:B7"/>
    <mergeCell ref="N2:O3"/>
    <mergeCell ref="D5:D7"/>
    <mergeCell ref="O5:O7"/>
    <mergeCell ref="C2:D3"/>
    <mergeCell ref="E2:L3"/>
    <mergeCell ref="M2:M7"/>
    <mergeCell ref="K6:K7"/>
    <mergeCell ref="L4:L7"/>
    <mergeCell ref="G6:J6"/>
    <mergeCell ref="C8:C9"/>
    <mergeCell ref="D8:D9"/>
    <mergeCell ref="E8:E9"/>
    <mergeCell ref="A16:A17"/>
    <mergeCell ref="B16:B17"/>
    <mergeCell ref="F8:F9"/>
    <mergeCell ref="G8:G9"/>
    <mergeCell ref="G16:G17"/>
    <mergeCell ref="H8:H9"/>
    <mergeCell ref="A8:A9"/>
    <mergeCell ref="B8:B9"/>
    <mergeCell ref="F16:F17"/>
    <mergeCell ref="M16:M17"/>
    <mergeCell ref="C16:C17"/>
    <mergeCell ref="L16:L17"/>
    <mergeCell ref="D16:D17"/>
    <mergeCell ref="E16:E17"/>
    <mergeCell ref="K8:K9"/>
    <mergeCell ref="K16:K17"/>
    <mergeCell ref="I8:I9"/>
    <mergeCell ref="I16:I17"/>
    <mergeCell ref="P2:T2"/>
    <mergeCell ref="P4:P5"/>
    <mergeCell ref="N8:N9"/>
    <mergeCell ref="O8:O9"/>
    <mergeCell ref="N16:N17"/>
    <mergeCell ref="L14:L15"/>
    <mergeCell ref="M8:M9"/>
    <mergeCell ref="U2:W2"/>
    <mergeCell ref="Q3:Q5"/>
    <mergeCell ref="R3:R5"/>
    <mergeCell ref="S3:S5"/>
    <mergeCell ref="T3:T5"/>
    <mergeCell ref="U3:U5"/>
    <mergeCell ref="V3:V5"/>
    <mergeCell ref="W3:W5"/>
    <mergeCell ref="L8:L9"/>
    <mergeCell ref="I10:I11"/>
    <mergeCell ref="J26:J27"/>
    <mergeCell ref="J14:J15"/>
    <mergeCell ref="J10:J11"/>
    <mergeCell ref="O16:O17"/>
    <mergeCell ref="N18:N19"/>
    <mergeCell ref="O18:O19"/>
    <mergeCell ref="N20:N21"/>
    <mergeCell ref="O20:O21"/>
    <mergeCell ref="K14:K15"/>
    <mergeCell ref="H14:H15"/>
    <mergeCell ref="I14:I15"/>
    <mergeCell ref="C18:C19"/>
    <mergeCell ref="D18:D19"/>
    <mergeCell ref="J8:J9"/>
    <mergeCell ref="J16:J17"/>
    <mergeCell ref="J18:J19"/>
    <mergeCell ref="E18:E19"/>
    <mergeCell ref="G10:G11"/>
    <mergeCell ref="C44:C45"/>
    <mergeCell ref="D44:D45"/>
    <mergeCell ref="E44:E45"/>
    <mergeCell ref="I18:I19"/>
    <mergeCell ref="C14:C15"/>
    <mergeCell ref="D14:D15"/>
    <mergeCell ref="E14:E15"/>
    <mergeCell ref="F14:F15"/>
    <mergeCell ref="H16:H17"/>
    <mergeCell ref="F18:F19"/>
    <mergeCell ref="G14:G15"/>
    <mergeCell ref="O12:O13"/>
    <mergeCell ref="X12:X13"/>
    <mergeCell ref="C24:C25"/>
    <mergeCell ref="D24:D25"/>
    <mergeCell ref="E24:E25"/>
    <mergeCell ref="F12:F13"/>
    <mergeCell ref="M14:M15"/>
    <mergeCell ref="N14:N15"/>
    <mergeCell ref="O14:O15"/>
    <mergeCell ref="C28:C29"/>
    <mergeCell ref="D28:D29"/>
    <mergeCell ref="E28:E29"/>
    <mergeCell ref="C26:C27"/>
    <mergeCell ref="D26:D27"/>
    <mergeCell ref="E12:E13"/>
    <mergeCell ref="E26:E27"/>
    <mergeCell ref="X14:X15"/>
    <mergeCell ref="K12:K13"/>
    <mergeCell ref="L12:L13"/>
    <mergeCell ref="M12:M13"/>
    <mergeCell ref="N12:N13"/>
    <mergeCell ref="A14:A15"/>
    <mergeCell ref="B14:B15"/>
    <mergeCell ref="G12:G13"/>
    <mergeCell ref="H12:H13"/>
    <mergeCell ref="I12:I13"/>
    <mergeCell ref="J12:J13"/>
    <mergeCell ref="A12:A13"/>
    <mergeCell ref="B12:B13"/>
    <mergeCell ref="C12:C13"/>
    <mergeCell ref="D12:D13"/>
    <mergeCell ref="K10:K11"/>
    <mergeCell ref="F10:F11"/>
    <mergeCell ref="H10:H11"/>
    <mergeCell ref="L10:L11"/>
    <mergeCell ref="M10:M11"/>
    <mergeCell ref="N10:N11"/>
    <mergeCell ref="O10:O11"/>
    <mergeCell ref="X10:X11"/>
    <mergeCell ref="A10:A11"/>
    <mergeCell ref="B10:B11"/>
    <mergeCell ref="C10:C11"/>
    <mergeCell ref="D10:D11"/>
    <mergeCell ref="E10:E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0" r:id="rId1"/>
  <rowBreaks count="1" manualBreakCount="1">
    <brk id="4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2021-01-28T04:51:49Z</dcterms:created>
  <dcterms:modified xsi:type="dcterms:W3CDTF">2021-06-16T07:34:27Z</dcterms:modified>
  <cp:category/>
  <cp:version/>
  <cp:contentType/>
  <cp:contentStatus/>
</cp:coreProperties>
</file>